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35" windowWidth="12120" windowHeight="6825" tabRatio="845" firstSheet="3" activeTab="3"/>
  </bookViews>
  <sheets>
    <sheet name="BIA" sheetId="60" state="hidden" r:id="rId1"/>
    <sheet name="TONG GIA DONG C.1c" sheetId="59" state="hidden" r:id="rId2"/>
    <sheet name="C ban" sheetId="1" state="hidden" r:id="rId3"/>
    <sheet name="CV 1x " sheetId="32" r:id="rId4"/>
    <sheet name="CVV" sheetId="69" state="hidden" r:id="rId5"/>
    <sheet name="CXV 1x " sheetId="35" r:id="rId6"/>
    <sheet name="CXV 2x" sheetId="36" r:id="rId7"/>
    <sheet name="CXV 3x" sheetId="37" r:id="rId8"/>
    <sheet name="CXV 3x+1 " sheetId="38" r:id="rId9"/>
    <sheet name="CXV 4x" sheetId="39" r:id="rId10"/>
    <sheet name="CXV 5x" sheetId="66" r:id="rId11"/>
    <sheet name="DSTA 3x+1x" sheetId="70" state="hidden" r:id="rId12"/>
    <sheet name="CXV 3x+2x" sheetId="68" state="hidden" r:id="rId13"/>
    <sheet name="DSTA 4x(2)" sheetId="67" state="hidden" r:id="rId14"/>
  </sheets>
  <calcPr calcId="162913"/>
</workbook>
</file>

<file path=xl/calcChain.xml><?xml version="1.0" encoding="utf-8"?>
<calcChain xmlns="http://schemas.openxmlformats.org/spreadsheetml/2006/main">
  <c r="A14" i="39" l="1"/>
  <c r="A15" i="39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13" i="39"/>
  <c r="A30" i="32"/>
  <c r="A31" i="32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29" i="32"/>
  <c r="P12" i="66" l="1"/>
  <c r="P13" i="66"/>
  <c r="P14" i="66"/>
  <c r="P15" i="66"/>
  <c r="P16" i="66"/>
  <c r="P17" i="66"/>
  <c r="P18" i="66"/>
  <c r="P19" i="66"/>
  <c r="P20" i="66"/>
  <c r="P21" i="66"/>
  <c r="P22" i="66"/>
  <c r="P23" i="66"/>
  <c r="P24" i="66"/>
  <c r="P25" i="66"/>
  <c r="P26" i="66"/>
  <c r="P27" i="66"/>
  <c r="P28" i="66"/>
  <c r="P29" i="66"/>
  <c r="P30" i="66"/>
  <c r="P31" i="66"/>
  <c r="P32" i="66"/>
  <c r="P33" i="66"/>
  <c r="P34" i="66"/>
  <c r="P35" i="66"/>
  <c r="P36" i="66"/>
  <c r="P37" i="66"/>
  <c r="P38" i="66"/>
  <c r="P39" i="66"/>
  <c r="P40" i="66"/>
  <c r="P41" i="66"/>
  <c r="P42" i="66"/>
  <c r="P43" i="66"/>
  <c r="P44" i="66"/>
  <c r="P45" i="66"/>
  <c r="P46" i="66"/>
  <c r="P47" i="66"/>
  <c r="P59" i="70" l="1"/>
  <c r="L59" i="70"/>
  <c r="P58" i="70"/>
  <c r="L58" i="70"/>
  <c r="P57" i="70"/>
  <c r="L57" i="70"/>
  <c r="P56" i="70"/>
  <c r="L56" i="70"/>
  <c r="P55" i="70"/>
  <c r="L55" i="70"/>
  <c r="P54" i="70"/>
  <c r="L54" i="70"/>
  <c r="P53" i="70"/>
  <c r="L53" i="70"/>
  <c r="P52" i="70"/>
  <c r="L52" i="70"/>
  <c r="P51" i="70"/>
  <c r="L51" i="70"/>
  <c r="P50" i="70"/>
  <c r="L50" i="70"/>
  <c r="P49" i="70"/>
  <c r="L49" i="70"/>
  <c r="P48" i="70"/>
  <c r="L48" i="70"/>
  <c r="P47" i="70"/>
  <c r="L47" i="70"/>
  <c r="P46" i="70"/>
  <c r="L46" i="70"/>
  <c r="P45" i="70"/>
  <c r="L45" i="70"/>
  <c r="P44" i="70"/>
  <c r="L44" i="70"/>
  <c r="P43" i="70"/>
  <c r="L43" i="70"/>
  <c r="P42" i="70"/>
  <c r="L42" i="70"/>
  <c r="P41" i="70"/>
  <c r="L41" i="70"/>
  <c r="P40" i="70"/>
  <c r="L40" i="70"/>
  <c r="P39" i="70"/>
  <c r="L39" i="70"/>
  <c r="P38" i="70"/>
  <c r="L38" i="70"/>
  <c r="P37" i="70"/>
  <c r="L37" i="70"/>
  <c r="P36" i="70"/>
  <c r="L36" i="70"/>
  <c r="P35" i="70"/>
  <c r="L35" i="70"/>
  <c r="P34" i="70"/>
  <c r="L34" i="70"/>
  <c r="P33" i="70"/>
  <c r="L33" i="70"/>
  <c r="P32" i="70"/>
  <c r="L32" i="70"/>
  <c r="P31" i="70"/>
  <c r="L31" i="70"/>
  <c r="P30" i="70"/>
  <c r="L30" i="70"/>
  <c r="P29" i="70"/>
  <c r="L29" i="70"/>
  <c r="P28" i="70"/>
  <c r="L28" i="70"/>
  <c r="P27" i="70"/>
  <c r="L27" i="70"/>
  <c r="P26" i="70"/>
  <c r="L26" i="70"/>
  <c r="P25" i="70"/>
  <c r="L25" i="70"/>
  <c r="P24" i="70"/>
  <c r="L24" i="70"/>
  <c r="P23" i="70"/>
  <c r="L23" i="70"/>
  <c r="P22" i="70"/>
  <c r="L22" i="70"/>
  <c r="P21" i="70"/>
  <c r="L21" i="70"/>
  <c r="P20" i="70"/>
  <c r="L20" i="70"/>
  <c r="P19" i="70"/>
  <c r="L19" i="70"/>
  <c r="P18" i="70"/>
  <c r="L18" i="70"/>
  <c r="P17" i="70"/>
  <c r="L17" i="70"/>
  <c r="P16" i="70"/>
  <c r="L16" i="70"/>
  <c r="P15" i="70"/>
  <c r="L15" i="70"/>
  <c r="P14" i="70"/>
  <c r="L14" i="70"/>
  <c r="P13" i="70"/>
  <c r="L13" i="70"/>
  <c r="P12" i="70"/>
  <c r="L12" i="70"/>
  <c r="L16" i="69" l="1"/>
  <c r="L15" i="69"/>
  <c r="L14" i="69"/>
  <c r="L13" i="69"/>
  <c r="G19" i="68" l="1"/>
  <c r="L16" i="68"/>
  <c r="L15" i="68"/>
  <c r="L14" i="68"/>
  <c r="L13" i="68"/>
  <c r="L12" i="68"/>
  <c r="O51" i="35"/>
  <c r="O50" i="35"/>
  <c r="O49" i="35"/>
  <c r="O48" i="35"/>
  <c r="O47" i="35"/>
  <c r="O46" i="35"/>
  <c r="O45" i="35"/>
  <c r="O44" i="35"/>
  <c r="O43" i="35"/>
  <c r="O42" i="35"/>
  <c r="O41" i="35"/>
  <c r="O40" i="35"/>
  <c r="O39" i="35"/>
  <c r="O38" i="35"/>
  <c r="O37" i="35"/>
  <c r="O36" i="35"/>
  <c r="O35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4" i="36"/>
  <c r="O15" i="36"/>
  <c r="O16" i="36"/>
  <c r="O17" i="36"/>
  <c r="O18" i="36"/>
  <c r="O19" i="36"/>
  <c r="O20" i="36"/>
  <c r="O21" i="36"/>
  <c r="O13" i="36"/>
  <c r="P48" i="37"/>
  <c r="P47" i="37"/>
  <c r="P46" i="37"/>
  <c r="P45" i="37"/>
  <c r="P44" i="37"/>
  <c r="P43" i="37"/>
  <c r="P42" i="37"/>
  <c r="P41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60" i="38"/>
  <c r="P59" i="38"/>
  <c r="P58" i="38"/>
  <c r="P57" i="38"/>
  <c r="P56" i="38"/>
  <c r="P55" i="38"/>
  <c r="P54" i="38"/>
  <c r="P53" i="38"/>
  <c r="P52" i="38"/>
  <c r="P51" i="38"/>
  <c r="P50" i="38"/>
  <c r="P49" i="38"/>
  <c r="P48" i="38"/>
  <c r="P47" i="38"/>
  <c r="P46" i="38"/>
  <c r="P45" i="38"/>
  <c r="P44" i="38"/>
  <c r="P43" i="38"/>
  <c r="P42" i="38"/>
  <c r="P41" i="38"/>
  <c r="P40" i="38"/>
  <c r="P39" i="38"/>
  <c r="P38" i="38"/>
  <c r="P37" i="38"/>
  <c r="P36" i="38"/>
  <c r="P35" i="38"/>
  <c r="P34" i="38"/>
  <c r="P33" i="38"/>
  <c r="P32" i="38"/>
  <c r="P31" i="38"/>
  <c r="P30" i="38"/>
  <c r="P29" i="38"/>
  <c r="P28" i="38"/>
  <c r="P27" i="38"/>
  <c r="P26" i="38"/>
  <c r="P25" i="38"/>
  <c r="P24" i="38"/>
  <c r="P23" i="38"/>
  <c r="P22" i="38"/>
  <c r="P21" i="38"/>
  <c r="P20" i="38"/>
  <c r="P19" i="38"/>
  <c r="P18" i="38"/>
  <c r="P17" i="38"/>
  <c r="P16" i="38"/>
  <c r="P15" i="38"/>
  <c r="P14" i="38"/>
  <c r="P13" i="38"/>
  <c r="P47" i="39"/>
  <c r="P46" i="39"/>
  <c r="P45" i="39"/>
  <c r="P44" i="39"/>
  <c r="P43" i="39"/>
  <c r="P42" i="39"/>
  <c r="P41" i="39"/>
  <c r="P40" i="39"/>
  <c r="P39" i="39"/>
  <c r="P38" i="39"/>
  <c r="P37" i="39"/>
  <c r="P36" i="39"/>
  <c r="P35" i="39"/>
  <c r="P34" i="39"/>
  <c r="P33" i="39"/>
  <c r="P32" i="39"/>
  <c r="P31" i="39"/>
  <c r="P30" i="39"/>
  <c r="P29" i="39"/>
  <c r="P28" i="39"/>
  <c r="P27" i="39"/>
  <c r="P26" i="39"/>
  <c r="P25" i="39"/>
  <c r="P24" i="39"/>
  <c r="P23" i="39"/>
  <c r="P22" i="39"/>
  <c r="P21" i="39"/>
  <c r="P20" i="39"/>
  <c r="P19" i="39"/>
  <c r="P18" i="39"/>
  <c r="P17" i="39"/>
  <c r="P16" i="39"/>
  <c r="P15" i="39"/>
  <c r="P14" i="39"/>
  <c r="P13" i="39"/>
  <c r="P12" i="39"/>
  <c r="O29" i="32" l="1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O63" i="32"/>
  <c r="O64" i="32"/>
  <c r="O65" i="32"/>
  <c r="O66" i="32"/>
  <c r="O28" i="32"/>
  <c r="L12" i="67" l="1"/>
  <c r="L47" i="66"/>
  <c r="L14" i="66"/>
  <c r="L17" i="66"/>
  <c r="L20" i="66"/>
  <c r="L23" i="66"/>
  <c r="L26" i="66"/>
  <c r="L28" i="66"/>
  <c r="L30" i="66"/>
  <c r="L32" i="66"/>
  <c r="L34" i="66"/>
  <c r="L37" i="66"/>
  <c r="L39" i="66"/>
  <c r="L41" i="66"/>
  <c r="L42" i="66"/>
  <c r="L44" i="66"/>
  <c r="L46" i="66"/>
  <c r="L12" i="66"/>
  <c r="L47" i="39"/>
  <c r="L14" i="39"/>
  <c r="L17" i="39"/>
  <c r="L20" i="39"/>
  <c r="L23" i="39"/>
  <c r="L26" i="39"/>
  <c r="L28" i="39"/>
  <c r="L30" i="39"/>
  <c r="L32" i="39"/>
  <c r="L34" i="39"/>
  <c r="L37" i="39"/>
  <c r="L39" i="39"/>
  <c r="L41" i="39"/>
  <c r="L42" i="39"/>
  <c r="L44" i="39"/>
  <c r="L46" i="39"/>
  <c r="L12" i="39"/>
  <c r="L60" i="38"/>
  <c r="L14" i="38"/>
  <c r="L15" i="38"/>
  <c r="L17" i="38"/>
  <c r="L22" i="38"/>
  <c r="L25" i="38"/>
  <c r="L27" i="38"/>
  <c r="L28" i="38"/>
  <c r="L31" i="38"/>
  <c r="L32" i="38"/>
  <c r="L35" i="38"/>
  <c r="L36" i="38"/>
  <c r="L39" i="38"/>
  <c r="L40" i="38"/>
  <c r="L44" i="38"/>
  <c r="L45" i="38"/>
  <c r="L48" i="38"/>
  <c r="L49" i="38"/>
  <c r="L50" i="38"/>
  <c r="L51" i="38"/>
  <c r="L52" i="38"/>
  <c r="L53" i="38"/>
  <c r="L55" i="38"/>
  <c r="L56" i="38"/>
  <c r="L57" i="38"/>
  <c r="L58" i="38"/>
  <c r="L59" i="38"/>
  <c r="L13" i="38"/>
  <c r="L48" i="37"/>
  <c r="L15" i="37"/>
  <c r="L18" i="37"/>
  <c r="L21" i="37"/>
  <c r="L24" i="37"/>
  <c r="L27" i="37"/>
  <c r="L29" i="37"/>
  <c r="L31" i="37"/>
  <c r="L33" i="37"/>
  <c r="L35" i="37"/>
  <c r="L38" i="37"/>
  <c r="L40" i="37"/>
  <c r="L42" i="37"/>
  <c r="L43" i="37"/>
  <c r="L45" i="37"/>
  <c r="L47" i="37"/>
  <c r="L13" i="37"/>
  <c r="L21" i="36"/>
  <c r="L14" i="36"/>
  <c r="L15" i="36"/>
  <c r="L17" i="36"/>
  <c r="L18" i="36"/>
  <c r="L19" i="36"/>
  <c r="L20" i="36"/>
  <c r="L13" i="36"/>
  <c r="L15" i="35"/>
  <c r="L18" i="35"/>
  <c r="L21" i="35"/>
  <c r="L23" i="35"/>
  <c r="L24" i="35"/>
  <c r="L25" i="35"/>
  <c r="L26" i="35"/>
  <c r="L27" i="35"/>
  <c r="L28" i="35"/>
  <c r="L29" i="35"/>
  <c r="L31" i="35"/>
  <c r="L32" i="35"/>
  <c r="L33" i="35"/>
  <c r="L35" i="35"/>
  <c r="L37" i="35"/>
  <c r="L38" i="35"/>
  <c r="L39" i="35"/>
  <c r="L40" i="35"/>
  <c r="L42" i="35"/>
  <c r="L43" i="35"/>
  <c r="L45" i="35"/>
  <c r="L47" i="35"/>
  <c r="L48" i="35"/>
  <c r="L49" i="35"/>
  <c r="L50" i="35"/>
  <c r="L51" i="35"/>
  <c r="L13" i="35"/>
  <c r="L66" i="32"/>
  <c r="L29" i="32"/>
  <c r="L30" i="32"/>
  <c r="L31" i="32"/>
  <c r="L32" i="32"/>
  <c r="L33" i="32"/>
  <c r="L34" i="32"/>
  <c r="L35" i="32"/>
  <c r="L36" i="32"/>
  <c r="L37" i="32"/>
  <c r="L38" i="32"/>
  <c r="L39" i="32"/>
  <c r="L42" i="32"/>
  <c r="L44" i="32"/>
  <c r="L46" i="32"/>
  <c r="L48" i="32"/>
  <c r="L50" i="32"/>
  <c r="L53" i="32"/>
  <c r="L55" i="32"/>
  <c r="L57" i="32"/>
  <c r="L58" i="32"/>
  <c r="L60" i="32"/>
  <c r="L62" i="32"/>
  <c r="L63" i="32"/>
  <c r="L64" i="32"/>
  <c r="L65" i="32"/>
  <c r="L28" i="32"/>
  <c r="G16" i="67" l="1"/>
  <c r="Q844" i="59" l="1"/>
  <c r="P844" i="59" s="1"/>
  <c r="O844" i="59"/>
  <c r="N844" i="59" s="1"/>
  <c r="K845" i="59"/>
  <c r="K844" i="59"/>
  <c r="I13" i="32"/>
  <c r="J13" i="32" s="1"/>
  <c r="I14" i="32"/>
  <c r="J14" i="32" s="1"/>
  <c r="I15" i="32"/>
  <c r="J15" i="32" s="1"/>
  <c r="I16" i="32"/>
  <c r="J16" i="32" s="1"/>
  <c r="I17" i="32"/>
  <c r="J17" i="32" s="1"/>
  <c r="I18" i="32"/>
  <c r="J18" i="32" s="1"/>
  <c r="I19" i="32"/>
  <c r="J19" i="32" s="1"/>
  <c r="I20" i="32"/>
  <c r="J20" i="32" s="1"/>
  <c r="I21" i="32"/>
  <c r="J21" i="32" s="1"/>
  <c r="I22" i="32"/>
  <c r="J22" i="32" s="1"/>
  <c r="I23" i="32"/>
  <c r="J23" i="32" s="1"/>
  <c r="I24" i="32"/>
  <c r="J24" i="32" s="1"/>
  <c r="I25" i="32"/>
  <c r="J25" i="32" s="1"/>
  <c r="I26" i="32"/>
  <c r="J26" i="32" s="1"/>
  <c r="I27" i="32"/>
  <c r="J27" i="32" s="1"/>
  <c r="I30" i="32"/>
  <c r="J30" i="32" s="1"/>
  <c r="I31" i="32"/>
  <c r="J31" i="32" s="1"/>
  <c r="I32" i="32"/>
  <c r="J32" i="32" s="1"/>
  <c r="I33" i="32"/>
  <c r="J33" i="32" s="1"/>
  <c r="I34" i="32"/>
  <c r="J34" i="32" s="1"/>
  <c r="I35" i="32"/>
  <c r="J35" i="32" s="1"/>
  <c r="I36" i="32"/>
  <c r="J36" i="32" s="1"/>
  <c r="I37" i="32"/>
  <c r="J37" i="32" s="1"/>
  <c r="I38" i="32"/>
  <c r="J38" i="32" s="1"/>
  <c r="I39" i="32"/>
  <c r="J39" i="32" s="1"/>
  <c r="I40" i="32"/>
  <c r="J40" i="32" s="1"/>
  <c r="I41" i="32"/>
  <c r="J41" i="32" s="1"/>
  <c r="I42" i="32"/>
  <c r="J42" i="32" s="1"/>
  <c r="I43" i="32"/>
  <c r="J43" i="32" s="1"/>
  <c r="I44" i="32"/>
  <c r="J44" i="32" s="1"/>
  <c r="I45" i="32"/>
  <c r="J45" i="32" s="1"/>
  <c r="I46" i="32"/>
  <c r="J46" i="32" s="1"/>
  <c r="I47" i="32"/>
  <c r="J47" i="32" s="1"/>
  <c r="I48" i="32"/>
  <c r="J48" i="32" s="1"/>
  <c r="I61" i="32"/>
  <c r="J61" i="32" s="1"/>
  <c r="I62" i="32"/>
  <c r="J62" i="32" s="1"/>
  <c r="I63" i="32"/>
  <c r="J63" i="32" s="1"/>
  <c r="I64" i="32"/>
  <c r="J64" i="32" s="1"/>
  <c r="I65" i="32"/>
  <c r="J65" i="32" s="1"/>
  <c r="I12" i="59"/>
  <c r="J12" i="59" s="1"/>
  <c r="K12" i="59"/>
  <c r="O12" i="59"/>
  <c r="N12" i="59" s="1"/>
  <c r="Q12" i="59"/>
  <c r="P12" i="59" s="1"/>
  <c r="S12" i="59"/>
  <c r="R12" i="59" s="1"/>
  <c r="U12" i="59"/>
  <c r="T12" i="59" s="1"/>
  <c r="W12" i="59"/>
  <c r="V12" i="59" s="1"/>
  <c r="Y12" i="59"/>
  <c r="X12" i="59" s="1"/>
  <c r="AA12" i="59"/>
  <c r="Z12" i="59" s="1"/>
  <c r="AC12" i="59"/>
  <c r="AB12" i="59" s="1"/>
  <c r="AE12" i="59"/>
  <c r="AD12" i="59" s="1"/>
  <c r="AG12" i="59"/>
  <c r="AF12" i="59" s="1"/>
  <c r="AI12" i="59"/>
  <c r="AH12" i="59" s="1"/>
  <c r="AK12" i="59"/>
  <c r="AJ12" i="59" s="1"/>
  <c r="AM12" i="59"/>
  <c r="AL12" i="59" s="1"/>
  <c r="AO12" i="59"/>
  <c r="AN12" i="59" s="1"/>
  <c r="I13" i="59"/>
  <c r="J13" i="59" s="1"/>
  <c r="K13" i="59"/>
  <c r="O13" i="59"/>
  <c r="N13" i="59"/>
  <c r="Q13" i="59"/>
  <c r="P13" i="59"/>
  <c r="S13" i="59"/>
  <c r="R13" i="59"/>
  <c r="U13" i="59"/>
  <c r="T13" i="59"/>
  <c r="W13" i="59"/>
  <c r="V13" i="59"/>
  <c r="Y13" i="59"/>
  <c r="X13" i="59"/>
  <c r="AA13" i="59"/>
  <c r="Z13" i="59"/>
  <c r="AC13" i="59"/>
  <c r="AB13" i="59" s="1"/>
  <c r="AE13" i="59"/>
  <c r="AD13" i="59" s="1"/>
  <c r="AG13" i="59"/>
  <c r="AF13" i="59" s="1"/>
  <c r="AI13" i="59"/>
  <c r="AH13" i="59" s="1"/>
  <c r="AK13" i="59"/>
  <c r="AJ13" i="59" s="1"/>
  <c r="AM13" i="59"/>
  <c r="AL13" i="59" s="1"/>
  <c r="AO13" i="59"/>
  <c r="AN13" i="59" s="1"/>
  <c r="I14" i="59"/>
  <c r="J14" i="59" s="1"/>
  <c r="K14" i="59"/>
  <c r="O14" i="59"/>
  <c r="N14" i="59" s="1"/>
  <c r="Q14" i="59"/>
  <c r="P14" i="59" s="1"/>
  <c r="S14" i="59"/>
  <c r="R14" i="59" s="1"/>
  <c r="U14" i="59"/>
  <c r="T14" i="59" s="1"/>
  <c r="W14" i="59"/>
  <c r="V14" i="59" s="1"/>
  <c r="Y14" i="59"/>
  <c r="X14" i="59" s="1"/>
  <c r="AA14" i="59"/>
  <c r="Z14" i="59" s="1"/>
  <c r="AC14" i="59"/>
  <c r="AB14" i="59" s="1"/>
  <c r="AE14" i="59"/>
  <c r="AD14" i="59" s="1"/>
  <c r="AG14" i="59"/>
  <c r="AF14" i="59" s="1"/>
  <c r="AI14" i="59"/>
  <c r="AH14" i="59" s="1"/>
  <c r="AK14" i="59"/>
  <c r="AJ14" i="59" s="1"/>
  <c r="AM14" i="59"/>
  <c r="AL14" i="59" s="1"/>
  <c r="AO14" i="59"/>
  <c r="AN14" i="59" s="1"/>
  <c r="I15" i="59"/>
  <c r="J15" i="59" s="1"/>
  <c r="K15" i="59"/>
  <c r="O15" i="59"/>
  <c r="N15" i="59" s="1"/>
  <c r="Q15" i="59"/>
  <c r="P15" i="59" s="1"/>
  <c r="S15" i="59"/>
  <c r="R15" i="59" s="1"/>
  <c r="U15" i="59"/>
  <c r="T15" i="59" s="1"/>
  <c r="W15" i="59"/>
  <c r="V15" i="59" s="1"/>
  <c r="Y15" i="59"/>
  <c r="X15" i="59" s="1"/>
  <c r="AA15" i="59"/>
  <c r="Z15" i="59" s="1"/>
  <c r="AC15" i="59"/>
  <c r="AB15" i="59" s="1"/>
  <c r="AE15" i="59"/>
  <c r="AD15" i="59" s="1"/>
  <c r="AG15" i="59"/>
  <c r="AF15" i="59" s="1"/>
  <c r="AI15" i="59"/>
  <c r="AH15" i="59" s="1"/>
  <c r="AK15" i="59"/>
  <c r="AJ15" i="59" s="1"/>
  <c r="AM15" i="59"/>
  <c r="AL15" i="59" s="1"/>
  <c r="AO15" i="59"/>
  <c r="AN15" i="59" s="1"/>
  <c r="I16" i="59"/>
  <c r="J16" i="59" s="1"/>
  <c r="K16" i="59"/>
  <c r="O16" i="59"/>
  <c r="N16" i="59"/>
  <c r="Q16" i="59"/>
  <c r="P16" i="59"/>
  <c r="S16" i="59"/>
  <c r="R16" i="59"/>
  <c r="U16" i="59"/>
  <c r="T16" i="59"/>
  <c r="W16" i="59"/>
  <c r="V16" i="59"/>
  <c r="Y16" i="59"/>
  <c r="X16" i="59"/>
  <c r="AA16" i="59"/>
  <c r="Z16" i="59"/>
  <c r="AC16" i="59"/>
  <c r="AB16" i="59"/>
  <c r="AE16" i="59"/>
  <c r="AD16" i="59"/>
  <c r="AG16" i="59"/>
  <c r="AF16" i="59"/>
  <c r="AI16" i="59"/>
  <c r="AH16" i="59"/>
  <c r="AK16" i="59"/>
  <c r="AJ16" i="59" s="1"/>
  <c r="AM16" i="59"/>
  <c r="AL16" i="59" s="1"/>
  <c r="AO16" i="59"/>
  <c r="AN16" i="59" s="1"/>
  <c r="I17" i="59"/>
  <c r="J17" i="59" s="1"/>
  <c r="K17" i="59"/>
  <c r="O17" i="59"/>
  <c r="N17" i="59" s="1"/>
  <c r="Q17" i="59"/>
  <c r="P17" i="59" s="1"/>
  <c r="S17" i="59"/>
  <c r="R17" i="59" s="1"/>
  <c r="U17" i="59"/>
  <c r="T17" i="59" s="1"/>
  <c r="W17" i="59"/>
  <c r="V17" i="59" s="1"/>
  <c r="Y17" i="59"/>
  <c r="X17" i="59" s="1"/>
  <c r="AA17" i="59"/>
  <c r="Z17" i="59" s="1"/>
  <c r="AC17" i="59"/>
  <c r="AB17" i="59" s="1"/>
  <c r="AE17" i="59"/>
  <c r="AD17" i="59" s="1"/>
  <c r="AG17" i="59"/>
  <c r="AF17" i="59" s="1"/>
  <c r="AI17" i="59"/>
  <c r="AH17" i="59" s="1"/>
  <c r="AK17" i="59"/>
  <c r="AJ17" i="59" s="1"/>
  <c r="AM17" i="59"/>
  <c r="AL17" i="59" s="1"/>
  <c r="AO17" i="59"/>
  <c r="AN17" i="59" s="1"/>
  <c r="I18" i="59"/>
  <c r="J18" i="59" s="1"/>
  <c r="K18" i="59"/>
  <c r="O18" i="59"/>
  <c r="N18" i="59"/>
  <c r="Q18" i="59"/>
  <c r="P18" i="59"/>
  <c r="S18" i="59"/>
  <c r="R18" i="59"/>
  <c r="U18" i="59"/>
  <c r="T18" i="59"/>
  <c r="W18" i="59"/>
  <c r="V18" i="59"/>
  <c r="Y18" i="59"/>
  <c r="X18" i="59"/>
  <c r="AA18" i="59"/>
  <c r="Z18" i="59"/>
  <c r="AC18" i="59"/>
  <c r="AB18" i="59"/>
  <c r="AE18" i="59"/>
  <c r="AD18" i="59"/>
  <c r="AG18" i="59"/>
  <c r="AF18" i="59"/>
  <c r="AI18" i="59"/>
  <c r="AH18" i="59"/>
  <c r="AK18" i="59"/>
  <c r="AJ18" i="59"/>
  <c r="AM18" i="59"/>
  <c r="AL18" i="59"/>
  <c r="AO18" i="59"/>
  <c r="AN18" i="59"/>
  <c r="I19" i="59"/>
  <c r="J19" i="59"/>
  <c r="K19" i="59"/>
  <c r="O19" i="59"/>
  <c r="N19" i="59" s="1"/>
  <c r="Q19" i="59"/>
  <c r="P19" i="59" s="1"/>
  <c r="S19" i="59"/>
  <c r="R19" i="59" s="1"/>
  <c r="U19" i="59"/>
  <c r="T19" i="59" s="1"/>
  <c r="W19" i="59"/>
  <c r="V19" i="59" s="1"/>
  <c r="Y19" i="59"/>
  <c r="X19" i="59" s="1"/>
  <c r="AA19" i="59"/>
  <c r="Z19" i="59" s="1"/>
  <c r="AC19" i="59"/>
  <c r="AB19" i="59" s="1"/>
  <c r="AE19" i="59"/>
  <c r="AD19" i="59" s="1"/>
  <c r="AG19" i="59"/>
  <c r="AF19" i="59" s="1"/>
  <c r="AI19" i="59"/>
  <c r="AH19" i="59" s="1"/>
  <c r="AK19" i="59"/>
  <c r="AJ19" i="59" s="1"/>
  <c r="AM19" i="59"/>
  <c r="AL19" i="59" s="1"/>
  <c r="AO19" i="59"/>
  <c r="AN19" i="59" s="1"/>
  <c r="I20" i="59"/>
  <c r="J20" i="59" s="1"/>
  <c r="K20" i="59"/>
  <c r="O20" i="59"/>
  <c r="N20" i="59" s="1"/>
  <c r="Q20" i="59"/>
  <c r="P20" i="59" s="1"/>
  <c r="S20" i="59"/>
  <c r="R20" i="59" s="1"/>
  <c r="U20" i="59"/>
  <c r="T20" i="59" s="1"/>
  <c r="W20" i="59"/>
  <c r="V20" i="59" s="1"/>
  <c r="Y20" i="59"/>
  <c r="X20" i="59" s="1"/>
  <c r="AA20" i="59"/>
  <c r="Z20" i="59" s="1"/>
  <c r="AC20" i="59"/>
  <c r="AB20" i="59" s="1"/>
  <c r="AE20" i="59"/>
  <c r="AD20" i="59" s="1"/>
  <c r="AG20" i="59"/>
  <c r="AF20" i="59" s="1"/>
  <c r="AI20" i="59"/>
  <c r="AH20" i="59" s="1"/>
  <c r="AK20" i="59"/>
  <c r="AJ20" i="59" s="1"/>
  <c r="AM20" i="59"/>
  <c r="AL20" i="59" s="1"/>
  <c r="AO20" i="59"/>
  <c r="AN20" i="59" s="1"/>
  <c r="I21" i="59"/>
  <c r="J21" i="59" s="1"/>
  <c r="K21" i="59"/>
  <c r="O21" i="59"/>
  <c r="N21" i="59" s="1"/>
  <c r="Q21" i="59"/>
  <c r="P21" i="59" s="1"/>
  <c r="S21" i="59"/>
  <c r="R21" i="59" s="1"/>
  <c r="U21" i="59"/>
  <c r="T21" i="59" s="1"/>
  <c r="W21" i="59"/>
  <c r="V21" i="59" s="1"/>
  <c r="Y21" i="59"/>
  <c r="X21" i="59" s="1"/>
  <c r="AA21" i="59"/>
  <c r="Z21" i="59" s="1"/>
  <c r="AC21" i="59"/>
  <c r="AB21" i="59" s="1"/>
  <c r="AE21" i="59"/>
  <c r="AD21" i="59" s="1"/>
  <c r="AG21" i="59"/>
  <c r="AF21" i="59" s="1"/>
  <c r="AI21" i="59"/>
  <c r="AH21" i="59" s="1"/>
  <c r="AK21" i="59"/>
  <c r="AJ21" i="59" s="1"/>
  <c r="AM21" i="59"/>
  <c r="AL21" i="59" s="1"/>
  <c r="AO21" i="59"/>
  <c r="AN21" i="59" s="1"/>
  <c r="I22" i="59"/>
  <c r="J22" i="59" s="1"/>
  <c r="K22" i="59"/>
  <c r="O22" i="59"/>
  <c r="N22" i="59"/>
  <c r="Q22" i="59"/>
  <c r="P22" i="59"/>
  <c r="S22" i="59"/>
  <c r="R22" i="59"/>
  <c r="U22" i="59"/>
  <c r="T22" i="59"/>
  <c r="W22" i="59"/>
  <c r="V22" i="59"/>
  <c r="Y22" i="59"/>
  <c r="X22" i="59"/>
  <c r="AA22" i="59"/>
  <c r="Z22" i="59"/>
  <c r="AC22" i="59"/>
  <c r="AB22" i="59"/>
  <c r="AE22" i="59"/>
  <c r="AD22" i="59"/>
  <c r="AG22" i="59"/>
  <c r="AF22" i="59"/>
  <c r="AI22" i="59"/>
  <c r="AH22" i="59"/>
  <c r="AK22" i="59"/>
  <c r="AJ22" i="59"/>
  <c r="AM22" i="59"/>
  <c r="AL22" i="59"/>
  <c r="AO22" i="59"/>
  <c r="AN22" i="59"/>
  <c r="I23" i="59"/>
  <c r="J23" i="59"/>
  <c r="K23" i="59"/>
  <c r="O23" i="59"/>
  <c r="N23" i="59" s="1"/>
  <c r="Q23" i="59"/>
  <c r="P23" i="59" s="1"/>
  <c r="S23" i="59"/>
  <c r="R23" i="59" s="1"/>
  <c r="U23" i="59"/>
  <c r="T23" i="59" s="1"/>
  <c r="W23" i="59"/>
  <c r="V23" i="59" s="1"/>
  <c r="Y23" i="59"/>
  <c r="X23" i="59" s="1"/>
  <c r="AA23" i="59"/>
  <c r="Z23" i="59" s="1"/>
  <c r="AC23" i="59"/>
  <c r="AB23" i="59" s="1"/>
  <c r="AE23" i="59"/>
  <c r="AD23" i="59" s="1"/>
  <c r="AG23" i="59"/>
  <c r="AF23" i="59" s="1"/>
  <c r="AI23" i="59"/>
  <c r="AH23" i="59" s="1"/>
  <c r="AK23" i="59"/>
  <c r="AJ23" i="59" s="1"/>
  <c r="AM23" i="59"/>
  <c r="AL23" i="59" s="1"/>
  <c r="AO23" i="59"/>
  <c r="AN23" i="59" s="1"/>
  <c r="I24" i="59"/>
  <c r="J24" i="59" s="1"/>
  <c r="K24" i="59"/>
  <c r="O24" i="59"/>
  <c r="N24" i="59" s="1"/>
  <c r="Q24" i="59"/>
  <c r="P24" i="59" s="1"/>
  <c r="S24" i="59"/>
  <c r="R24" i="59" s="1"/>
  <c r="U24" i="59"/>
  <c r="T24" i="59" s="1"/>
  <c r="W24" i="59"/>
  <c r="V24" i="59" s="1"/>
  <c r="Y24" i="59"/>
  <c r="X24" i="59" s="1"/>
  <c r="AA24" i="59"/>
  <c r="Z24" i="59" s="1"/>
  <c r="AC24" i="59"/>
  <c r="AB24" i="59" s="1"/>
  <c r="AE24" i="59"/>
  <c r="AD24" i="59" s="1"/>
  <c r="AG24" i="59"/>
  <c r="AF24" i="59" s="1"/>
  <c r="AI24" i="59"/>
  <c r="AH24" i="59" s="1"/>
  <c r="AK24" i="59"/>
  <c r="AJ24" i="59" s="1"/>
  <c r="AM24" i="59"/>
  <c r="AL24" i="59" s="1"/>
  <c r="AO24" i="59"/>
  <c r="AN24" i="59" s="1"/>
  <c r="I25" i="59"/>
  <c r="J25" i="59" s="1"/>
  <c r="K25" i="59"/>
  <c r="O25" i="59"/>
  <c r="N25" i="59" s="1"/>
  <c r="Q25" i="59"/>
  <c r="P25" i="59" s="1"/>
  <c r="S25" i="59"/>
  <c r="R25" i="59" s="1"/>
  <c r="U25" i="59"/>
  <c r="T25" i="59" s="1"/>
  <c r="W25" i="59"/>
  <c r="V25" i="59" s="1"/>
  <c r="Y25" i="59"/>
  <c r="X25" i="59" s="1"/>
  <c r="AA25" i="59"/>
  <c r="Z25" i="59" s="1"/>
  <c r="AC25" i="59"/>
  <c r="AB25" i="59" s="1"/>
  <c r="AE25" i="59"/>
  <c r="AD25" i="59" s="1"/>
  <c r="AG25" i="59"/>
  <c r="AF25" i="59" s="1"/>
  <c r="AI25" i="59"/>
  <c r="AH25" i="59" s="1"/>
  <c r="AK25" i="59"/>
  <c r="AJ25" i="59" s="1"/>
  <c r="AM25" i="59"/>
  <c r="AL25" i="59" s="1"/>
  <c r="AO25" i="59"/>
  <c r="AN25" i="59" s="1"/>
  <c r="I26" i="59"/>
  <c r="J26" i="59" s="1"/>
  <c r="K26" i="59"/>
  <c r="O26" i="59"/>
  <c r="N26" i="59"/>
  <c r="Q26" i="59"/>
  <c r="P26" i="59"/>
  <c r="S26" i="59"/>
  <c r="R26" i="59"/>
  <c r="U26" i="59"/>
  <c r="T26" i="59"/>
  <c r="W26" i="59"/>
  <c r="V26" i="59"/>
  <c r="Y26" i="59"/>
  <c r="X26" i="59"/>
  <c r="AA26" i="59"/>
  <c r="Z26" i="59"/>
  <c r="AC26" i="59"/>
  <c r="AB26" i="59"/>
  <c r="AE26" i="59"/>
  <c r="AD26" i="59"/>
  <c r="AG26" i="59"/>
  <c r="AF26" i="59"/>
  <c r="AI26" i="59"/>
  <c r="AH26" i="59"/>
  <c r="AK26" i="59"/>
  <c r="AJ26" i="59"/>
  <c r="AM26" i="59"/>
  <c r="AL26" i="59"/>
  <c r="AO26" i="59"/>
  <c r="AN26" i="59"/>
  <c r="I27" i="59"/>
  <c r="J27" i="59"/>
  <c r="K27" i="59"/>
  <c r="O27" i="59"/>
  <c r="N27" i="59" s="1"/>
  <c r="Q27" i="59"/>
  <c r="P27" i="59" s="1"/>
  <c r="S27" i="59"/>
  <c r="R27" i="59" s="1"/>
  <c r="U27" i="59"/>
  <c r="T27" i="59" s="1"/>
  <c r="W27" i="59"/>
  <c r="V27" i="59" s="1"/>
  <c r="Y27" i="59"/>
  <c r="X27" i="59" s="1"/>
  <c r="AA27" i="59"/>
  <c r="Z27" i="59" s="1"/>
  <c r="AC27" i="59"/>
  <c r="AB27" i="59" s="1"/>
  <c r="AE27" i="59"/>
  <c r="AD27" i="59" s="1"/>
  <c r="AG27" i="59"/>
  <c r="AF27" i="59" s="1"/>
  <c r="AI27" i="59"/>
  <c r="AH27" i="59" s="1"/>
  <c r="AK27" i="59"/>
  <c r="AJ27" i="59" s="1"/>
  <c r="AM27" i="59"/>
  <c r="AL27" i="59" s="1"/>
  <c r="AO27" i="59"/>
  <c r="AN27" i="59" s="1"/>
  <c r="I28" i="59"/>
  <c r="J28" i="59" s="1"/>
  <c r="K28" i="59"/>
  <c r="O28" i="59"/>
  <c r="N28" i="59" s="1"/>
  <c r="Q28" i="59"/>
  <c r="P28" i="59" s="1"/>
  <c r="S28" i="59"/>
  <c r="R28" i="59" s="1"/>
  <c r="U28" i="59"/>
  <c r="T28" i="59" s="1"/>
  <c r="W28" i="59"/>
  <c r="V28" i="59" s="1"/>
  <c r="Y28" i="59"/>
  <c r="X28" i="59" s="1"/>
  <c r="AA28" i="59"/>
  <c r="Z28" i="59" s="1"/>
  <c r="AC28" i="59"/>
  <c r="AB28" i="59" s="1"/>
  <c r="AE28" i="59"/>
  <c r="AD28" i="59" s="1"/>
  <c r="AG28" i="59"/>
  <c r="AF28" i="59" s="1"/>
  <c r="AI28" i="59"/>
  <c r="AH28" i="59" s="1"/>
  <c r="AK28" i="59"/>
  <c r="AJ28" i="59" s="1"/>
  <c r="AM28" i="59"/>
  <c r="AL28" i="59" s="1"/>
  <c r="AO28" i="59"/>
  <c r="AN28" i="59" s="1"/>
  <c r="I29" i="59"/>
  <c r="J29" i="59" s="1"/>
  <c r="K29" i="59"/>
  <c r="O29" i="59"/>
  <c r="N29" i="59" s="1"/>
  <c r="Q29" i="59"/>
  <c r="P29" i="59" s="1"/>
  <c r="S29" i="59"/>
  <c r="R29" i="59" s="1"/>
  <c r="U29" i="59"/>
  <c r="T29" i="59" s="1"/>
  <c r="W29" i="59"/>
  <c r="V29" i="59" s="1"/>
  <c r="Y29" i="59"/>
  <c r="X29" i="59" s="1"/>
  <c r="AA29" i="59"/>
  <c r="Z29" i="59" s="1"/>
  <c r="AC29" i="59"/>
  <c r="AB29" i="59" s="1"/>
  <c r="AE29" i="59"/>
  <c r="AD29" i="59" s="1"/>
  <c r="AG29" i="59"/>
  <c r="AF29" i="59" s="1"/>
  <c r="AI29" i="59"/>
  <c r="AH29" i="59" s="1"/>
  <c r="AK29" i="59"/>
  <c r="AJ29" i="59" s="1"/>
  <c r="AM29" i="59"/>
  <c r="AL29" i="59" s="1"/>
  <c r="AO29" i="59"/>
  <c r="AN29" i="59" s="1"/>
  <c r="I30" i="59"/>
  <c r="J30" i="59" s="1"/>
  <c r="K30" i="59"/>
  <c r="O30" i="59"/>
  <c r="N30" i="59"/>
  <c r="Q30" i="59"/>
  <c r="P30" i="59"/>
  <c r="S30" i="59"/>
  <c r="R30" i="59"/>
  <c r="U30" i="59"/>
  <c r="T30" i="59"/>
  <c r="W30" i="59"/>
  <c r="V30" i="59"/>
  <c r="Y30" i="59"/>
  <c r="X30" i="59"/>
  <c r="AA30" i="59"/>
  <c r="Z30" i="59"/>
  <c r="AC30" i="59"/>
  <c r="AB30" i="59"/>
  <c r="AE30" i="59"/>
  <c r="AD30" i="59"/>
  <c r="AG30" i="59"/>
  <c r="AF30" i="59"/>
  <c r="AI30" i="59"/>
  <c r="AH30" i="59"/>
  <c r="AK30" i="59"/>
  <c r="AJ30" i="59"/>
  <c r="AM30" i="59"/>
  <c r="AL30" i="59"/>
  <c r="AO30" i="59"/>
  <c r="AN30" i="59"/>
  <c r="I31" i="59"/>
  <c r="J31" i="59"/>
  <c r="K31" i="59"/>
  <c r="O31" i="59"/>
  <c r="N31" i="59" s="1"/>
  <c r="Q31" i="59"/>
  <c r="P31" i="59" s="1"/>
  <c r="S31" i="59"/>
  <c r="R31" i="59" s="1"/>
  <c r="U31" i="59"/>
  <c r="T31" i="59" s="1"/>
  <c r="W31" i="59"/>
  <c r="V31" i="59" s="1"/>
  <c r="Y31" i="59"/>
  <c r="X31" i="59" s="1"/>
  <c r="AA31" i="59"/>
  <c r="Z31" i="59" s="1"/>
  <c r="AC31" i="59"/>
  <c r="AB31" i="59" s="1"/>
  <c r="AE31" i="59"/>
  <c r="AD31" i="59" s="1"/>
  <c r="AG31" i="59"/>
  <c r="AF31" i="59" s="1"/>
  <c r="AI31" i="59"/>
  <c r="AH31" i="59" s="1"/>
  <c r="AK31" i="59"/>
  <c r="AJ31" i="59" s="1"/>
  <c r="AM31" i="59"/>
  <c r="AL31" i="59" s="1"/>
  <c r="AO31" i="59"/>
  <c r="AN31" i="59" s="1"/>
  <c r="I32" i="59"/>
  <c r="J32" i="59" s="1"/>
  <c r="K32" i="59"/>
  <c r="O32" i="59"/>
  <c r="N32" i="59" s="1"/>
  <c r="Q32" i="59"/>
  <c r="P32" i="59" s="1"/>
  <c r="S32" i="59"/>
  <c r="R32" i="59" s="1"/>
  <c r="U32" i="59"/>
  <c r="T32" i="59" s="1"/>
  <c r="W32" i="59"/>
  <c r="V32" i="59" s="1"/>
  <c r="Y32" i="59"/>
  <c r="X32" i="59" s="1"/>
  <c r="AA32" i="59"/>
  <c r="Z32" i="59" s="1"/>
  <c r="AC32" i="59"/>
  <c r="AB32" i="59" s="1"/>
  <c r="AE32" i="59"/>
  <c r="AD32" i="59" s="1"/>
  <c r="AG32" i="59"/>
  <c r="AF32" i="59" s="1"/>
  <c r="AI32" i="59"/>
  <c r="AH32" i="59" s="1"/>
  <c r="AK32" i="59"/>
  <c r="AJ32" i="59" s="1"/>
  <c r="AM32" i="59"/>
  <c r="AL32" i="59" s="1"/>
  <c r="AO32" i="59"/>
  <c r="AN32" i="59" s="1"/>
  <c r="I33" i="59"/>
  <c r="J33" i="59" s="1"/>
  <c r="K33" i="59"/>
  <c r="O33" i="59"/>
  <c r="N33" i="59" s="1"/>
  <c r="Q33" i="59"/>
  <c r="P33" i="59" s="1"/>
  <c r="S33" i="59"/>
  <c r="R33" i="59" s="1"/>
  <c r="U33" i="59"/>
  <c r="T33" i="59" s="1"/>
  <c r="W33" i="59"/>
  <c r="V33" i="59" s="1"/>
  <c r="Y33" i="59"/>
  <c r="X33" i="59" s="1"/>
  <c r="AA33" i="59"/>
  <c r="Z33" i="59" s="1"/>
  <c r="AC33" i="59"/>
  <c r="AB33" i="59" s="1"/>
  <c r="AE33" i="59"/>
  <c r="AD33" i="59" s="1"/>
  <c r="AG33" i="59"/>
  <c r="AF33" i="59" s="1"/>
  <c r="AI33" i="59"/>
  <c r="AH33" i="59" s="1"/>
  <c r="AK33" i="59"/>
  <c r="AJ33" i="59" s="1"/>
  <c r="AM33" i="59"/>
  <c r="AL33" i="59" s="1"/>
  <c r="AO33" i="59"/>
  <c r="AN33" i="59" s="1"/>
  <c r="I34" i="59"/>
  <c r="J34" i="59" s="1"/>
  <c r="K34" i="59"/>
  <c r="O34" i="59"/>
  <c r="N34" i="59"/>
  <c r="Q34" i="59"/>
  <c r="P34" i="59"/>
  <c r="S34" i="59"/>
  <c r="R34" i="59"/>
  <c r="U34" i="59"/>
  <c r="T34" i="59"/>
  <c r="W34" i="59"/>
  <c r="V34" i="59"/>
  <c r="Y34" i="59"/>
  <c r="X34" i="59"/>
  <c r="AA34" i="59"/>
  <c r="Z34" i="59"/>
  <c r="AC34" i="59"/>
  <c r="AB34" i="59"/>
  <c r="AE34" i="59"/>
  <c r="AD34" i="59"/>
  <c r="AG34" i="59"/>
  <c r="AF34" i="59"/>
  <c r="AI34" i="59"/>
  <c r="AH34" i="59"/>
  <c r="AK34" i="59"/>
  <c r="AJ34" i="59"/>
  <c r="AM34" i="59"/>
  <c r="AL34" i="59"/>
  <c r="AO34" i="59"/>
  <c r="AN34" i="59"/>
  <c r="I35" i="59"/>
  <c r="J35" i="59"/>
  <c r="K35" i="59"/>
  <c r="O35" i="59"/>
  <c r="N35" i="59" s="1"/>
  <c r="Q35" i="59"/>
  <c r="P35" i="59" s="1"/>
  <c r="S35" i="59"/>
  <c r="R35" i="59" s="1"/>
  <c r="U35" i="59"/>
  <c r="T35" i="59" s="1"/>
  <c r="W35" i="59"/>
  <c r="V35" i="59" s="1"/>
  <c r="Y35" i="59"/>
  <c r="X35" i="59" s="1"/>
  <c r="AA35" i="59"/>
  <c r="Z35" i="59" s="1"/>
  <c r="AC35" i="59"/>
  <c r="AB35" i="59" s="1"/>
  <c r="AE35" i="59"/>
  <c r="AD35" i="59" s="1"/>
  <c r="AG35" i="59"/>
  <c r="AF35" i="59" s="1"/>
  <c r="AI35" i="59"/>
  <c r="AH35" i="59" s="1"/>
  <c r="AK35" i="59"/>
  <c r="AJ35" i="59" s="1"/>
  <c r="AM35" i="59"/>
  <c r="AL35" i="59" s="1"/>
  <c r="AO35" i="59"/>
  <c r="AN35" i="59" s="1"/>
  <c r="I36" i="59"/>
  <c r="J36" i="59" s="1"/>
  <c r="K36" i="59"/>
  <c r="O36" i="59"/>
  <c r="N36" i="59" s="1"/>
  <c r="Q36" i="59"/>
  <c r="P36" i="59" s="1"/>
  <c r="S36" i="59"/>
  <c r="R36" i="59" s="1"/>
  <c r="U36" i="59"/>
  <c r="T36" i="59" s="1"/>
  <c r="W36" i="59"/>
  <c r="V36" i="59" s="1"/>
  <c r="Y36" i="59"/>
  <c r="X36" i="59" s="1"/>
  <c r="AA36" i="59"/>
  <c r="Z36" i="59" s="1"/>
  <c r="AC36" i="59"/>
  <c r="AB36" i="59" s="1"/>
  <c r="AE36" i="59"/>
  <c r="AD36" i="59" s="1"/>
  <c r="AG36" i="59"/>
  <c r="AF36" i="59" s="1"/>
  <c r="AI36" i="59"/>
  <c r="AH36" i="59"/>
  <c r="AK36" i="59"/>
  <c r="AJ36" i="59"/>
  <c r="AM36" i="59"/>
  <c r="AL36" i="59"/>
  <c r="AO36" i="59"/>
  <c r="AN36" i="59"/>
  <c r="I37" i="59"/>
  <c r="J37" i="59"/>
  <c r="K37" i="59"/>
  <c r="O37" i="59"/>
  <c r="N37" i="59" s="1"/>
  <c r="Q37" i="59"/>
  <c r="P37" i="59" s="1"/>
  <c r="S37" i="59"/>
  <c r="R37" i="59" s="1"/>
  <c r="U37" i="59"/>
  <c r="T37" i="59" s="1"/>
  <c r="W37" i="59"/>
  <c r="V37" i="59" s="1"/>
  <c r="Y37" i="59"/>
  <c r="X37" i="59" s="1"/>
  <c r="AA37" i="59"/>
  <c r="Z37" i="59" s="1"/>
  <c r="AC37" i="59"/>
  <c r="AB37" i="59" s="1"/>
  <c r="AE37" i="59"/>
  <c r="AD37" i="59" s="1"/>
  <c r="AG37" i="59"/>
  <c r="AF37" i="59" s="1"/>
  <c r="AI37" i="59"/>
  <c r="AH37" i="59" s="1"/>
  <c r="AK37" i="59"/>
  <c r="AJ37" i="59" s="1"/>
  <c r="AM37" i="59"/>
  <c r="AL37" i="59" s="1"/>
  <c r="AO37" i="59"/>
  <c r="AN37" i="59" s="1"/>
  <c r="I38" i="59"/>
  <c r="J38" i="59" s="1"/>
  <c r="K38" i="59"/>
  <c r="O38" i="59"/>
  <c r="N38" i="59" s="1"/>
  <c r="Q38" i="59"/>
  <c r="P38" i="59" s="1"/>
  <c r="S38" i="59"/>
  <c r="R38" i="59" s="1"/>
  <c r="U38" i="59"/>
  <c r="T38" i="59" s="1"/>
  <c r="W38" i="59"/>
  <c r="V38" i="59" s="1"/>
  <c r="Y38" i="59"/>
  <c r="X38" i="59" s="1"/>
  <c r="AA38" i="59"/>
  <c r="Z38" i="59" s="1"/>
  <c r="AC38" i="59"/>
  <c r="AB38" i="59" s="1"/>
  <c r="AE38" i="59"/>
  <c r="AD38" i="59" s="1"/>
  <c r="AG38" i="59"/>
  <c r="AF38" i="59" s="1"/>
  <c r="AI38" i="59"/>
  <c r="AH38" i="59" s="1"/>
  <c r="AK38" i="59"/>
  <c r="AJ38" i="59" s="1"/>
  <c r="AM38" i="59"/>
  <c r="AL38" i="59" s="1"/>
  <c r="AO38" i="59"/>
  <c r="AN38" i="59" s="1"/>
  <c r="I39" i="59"/>
  <c r="J39" i="59" s="1"/>
  <c r="K39" i="59"/>
  <c r="O39" i="59"/>
  <c r="N39" i="59" s="1"/>
  <c r="Q39" i="59"/>
  <c r="P39" i="59" s="1"/>
  <c r="S39" i="59"/>
  <c r="R39" i="59" s="1"/>
  <c r="U39" i="59"/>
  <c r="T39" i="59" s="1"/>
  <c r="W39" i="59"/>
  <c r="V39" i="59" s="1"/>
  <c r="Y39" i="59"/>
  <c r="X39" i="59" s="1"/>
  <c r="AA39" i="59"/>
  <c r="Z39" i="59" s="1"/>
  <c r="AC39" i="59"/>
  <c r="AB39" i="59" s="1"/>
  <c r="AE39" i="59"/>
  <c r="AD39" i="59" s="1"/>
  <c r="AG39" i="59"/>
  <c r="AF39" i="59" s="1"/>
  <c r="AI39" i="59"/>
  <c r="AH39" i="59" s="1"/>
  <c r="AK39" i="59"/>
  <c r="AJ39" i="59" s="1"/>
  <c r="AM39" i="59"/>
  <c r="AL39" i="59" s="1"/>
  <c r="AO39" i="59"/>
  <c r="AN39" i="59" s="1"/>
  <c r="I40" i="59"/>
  <c r="J40" i="59" s="1"/>
  <c r="K40" i="59"/>
  <c r="O40" i="59"/>
  <c r="N40" i="59"/>
  <c r="Q40" i="59"/>
  <c r="P40" i="59"/>
  <c r="S40" i="59"/>
  <c r="R40" i="59"/>
  <c r="U40" i="59"/>
  <c r="T40" i="59"/>
  <c r="W40" i="59"/>
  <c r="V40" i="59"/>
  <c r="Y40" i="59"/>
  <c r="X40" i="59"/>
  <c r="AA40" i="59"/>
  <c r="Z40" i="59"/>
  <c r="AC40" i="59"/>
  <c r="AB40" i="59"/>
  <c r="AE40" i="59"/>
  <c r="AD40" i="59"/>
  <c r="AG40" i="59"/>
  <c r="AF40" i="59"/>
  <c r="AI40" i="59"/>
  <c r="AH40" i="59"/>
  <c r="AK40" i="59"/>
  <c r="AJ40" i="59"/>
  <c r="AM40" i="59"/>
  <c r="AL40" i="59"/>
  <c r="AO40" i="59"/>
  <c r="AN40" i="59"/>
  <c r="I41" i="59"/>
  <c r="J41" i="59"/>
  <c r="K41" i="59"/>
  <c r="O41" i="59"/>
  <c r="N41" i="59" s="1"/>
  <c r="Q41" i="59"/>
  <c r="P41" i="59" s="1"/>
  <c r="S41" i="59"/>
  <c r="R41" i="59" s="1"/>
  <c r="U41" i="59"/>
  <c r="T41" i="59" s="1"/>
  <c r="W41" i="59"/>
  <c r="V41" i="59" s="1"/>
  <c r="Y41" i="59"/>
  <c r="X41" i="59" s="1"/>
  <c r="AA41" i="59"/>
  <c r="Z41" i="59" s="1"/>
  <c r="AC41" i="59"/>
  <c r="AB41" i="59" s="1"/>
  <c r="AE41" i="59"/>
  <c r="AD41" i="59" s="1"/>
  <c r="AG41" i="59"/>
  <c r="AF41" i="59" s="1"/>
  <c r="AI41" i="59"/>
  <c r="AH41" i="59" s="1"/>
  <c r="AK41" i="59"/>
  <c r="AJ41" i="59" s="1"/>
  <c r="AM41" i="59"/>
  <c r="AL41" i="59" s="1"/>
  <c r="AO41" i="59"/>
  <c r="AN41" i="59" s="1"/>
  <c r="I42" i="59"/>
  <c r="J42" i="59" s="1"/>
  <c r="K42" i="59"/>
  <c r="O42" i="59"/>
  <c r="N42" i="59" s="1"/>
  <c r="Q42" i="59"/>
  <c r="P42" i="59" s="1"/>
  <c r="S42" i="59"/>
  <c r="R42" i="59" s="1"/>
  <c r="U42" i="59"/>
  <c r="T42" i="59" s="1"/>
  <c r="W42" i="59"/>
  <c r="V42" i="59" s="1"/>
  <c r="Y42" i="59"/>
  <c r="X42" i="59" s="1"/>
  <c r="AA42" i="59"/>
  <c r="Z42" i="59" s="1"/>
  <c r="AC42" i="59"/>
  <c r="AB42" i="59" s="1"/>
  <c r="AE42" i="59"/>
  <c r="AD42" i="59" s="1"/>
  <c r="AG42" i="59"/>
  <c r="AF42" i="59" s="1"/>
  <c r="AI42" i="59"/>
  <c r="AH42" i="59" s="1"/>
  <c r="AK42" i="59"/>
  <c r="AJ42" i="59" s="1"/>
  <c r="AM42" i="59"/>
  <c r="AL42" i="59" s="1"/>
  <c r="AO42" i="59"/>
  <c r="AN42" i="59" s="1"/>
  <c r="I43" i="59"/>
  <c r="J43" i="59" s="1"/>
  <c r="K43" i="59"/>
  <c r="O43" i="59"/>
  <c r="N43" i="59" s="1"/>
  <c r="Q43" i="59"/>
  <c r="P43" i="59" s="1"/>
  <c r="S43" i="59"/>
  <c r="R43" i="59" s="1"/>
  <c r="U43" i="59"/>
  <c r="T43" i="59" s="1"/>
  <c r="W43" i="59"/>
  <c r="V43" i="59" s="1"/>
  <c r="Y43" i="59"/>
  <c r="X43" i="59" s="1"/>
  <c r="AA43" i="59"/>
  <c r="Z43" i="59" s="1"/>
  <c r="AC43" i="59"/>
  <c r="AB43" i="59" s="1"/>
  <c r="AE43" i="59"/>
  <c r="AD43" i="59" s="1"/>
  <c r="AG43" i="59"/>
  <c r="AF43" i="59" s="1"/>
  <c r="AI43" i="59"/>
  <c r="AH43" i="59" s="1"/>
  <c r="AK43" i="59"/>
  <c r="AJ43" i="59" s="1"/>
  <c r="AM43" i="59"/>
  <c r="AL43" i="59" s="1"/>
  <c r="AO43" i="59"/>
  <c r="AN43" i="59" s="1"/>
  <c r="I44" i="59"/>
  <c r="J44" i="59" s="1"/>
  <c r="K44" i="59"/>
  <c r="O44" i="59"/>
  <c r="N44" i="59"/>
  <c r="Q44" i="59"/>
  <c r="P44" i="59"/>
  <c r="S44" i="59"/>
  <c r="R44" i="59"/>
  <c r="U44" i="59"/>
  <c r="T44" i="59"/>
  <c r="W44" i="59"/>
  <c r="V44" i="59"/>
  <c r="Y44" i="59"/>
  <c r="X44" i="59"/>
  <c r="AA44" i="59"/>
  <c r="Z44" i="59"/>
  <c r="AC44" i="59"/>
  <c r="AB44" i="59"/>
  <c r="AE44" i="59"/>
  <c r="AD44" i="59"/>
  <c r="AG44" i="59"/>
  <c r="AF44" i="59"/>
  <c r="AI44" i="59"/>
  <c r="AH44" i="59"/>
  <c r="AK44" i="59"/>
  <c r="AJ44" i="59"/>
  <c r="AM44" i="59"/>
  <c r="AL44" i="59"/>
  <c r="AO44" i="59"/>
  <c r="AN44" i="59"/>
  <c r="I45" i="59"/>
  <c r="J45" i="59"/>
  <c r="K45" i="59"/>
  <c r="O45" i="59"/>
  <c r="N45" i="59" s="1"/>
  <c r="Q45" i="59"/>
  <c r="P45" i="59" s="1"/>
  <c r="S45" i="59"/>
  <c r="R45" i="59" s="1"/>
  <c r="U45" i="59"/>
  <c r="T45" i="59" s="1"/>
  <c r="W45" i="59"/>
  <c r="V45" i="59" s="1"/>
  <c r="Y45" i="59"/>
  <c r="X45" i="59" s="1"/>
  <c r="AA45" i="59"/>
  <c r="Z45" i="59" s="1"/>
  <c r="AC45" i="59"/>
  <c r="AB45" i="59" s="1"/>
  <c r="AE45" i="59"/>
  <c r="AD45" i="59" s="1"/>
  <c r="AG45" i="59"/>
  <c r="AF45" i="59" s="1"/>
  <c r="AI45" i="59"/>
  <c r="AH45" i="59" s="1"/>
  <c r="AK45" i="59"/>
  <c r="AJ45" i="59" s="1"/>
  <c r="AM45" i="59"/>
  <c r="AL45" i="59" s="1"/>
  <c r="AO45" i="59"/>
  <c r="AN45" i="59" s="1"/>
  <c r="I46" i="59"/>
  <c r="J46" i="59" s="1"/>
  <c r="K46" i="59"/>
  <c r="O46" i="59"/>
  <c r="N46" i="59" s="1"/>
  <c r="Q46" i="59"/>
  <c r="P46" i="59" s="1"/>
  <c r="S46" i="59"/>
  <c r="R46" i="59" s="1"/>
  <c r="U46" i="59"/>
  <c r="T46" i="59" s="1"/>
  <c r="W46" i="59"/>
  <c r="V46" i="59" s="1"/>
  <c r="Y46" i="59"/>
  <c r="X46" i="59" s="1"/>
  <c r="AA46" i="59"/>
  <c r="Z46" i="59" s="1"/>
  <c r="AC46" i="59"/>
  <c r="AB46" i="59" s="1"/>
  <c r="AE46" i="59"/>
  <c r="AD46" i="59" s="1"/>
  <c r="AG46" i="59"/>
  <c r="AF46" i="59" s="1"/>
  <c r="AI46" i="59"/>
  <c r="AH46" i="59" s="1"/>
  <c r="AK46" i="59"/>
  <c r="AJ46" i="59" s="1"/>
  <c r="AM46" i="59"/>
  <c r="AL46" i="59" s="1"/>
  <c r="AO46" i="59"/>
  <c r="AN46" i="59" s="1"/>
  <c r="I47" i="59"/>
  <c r="J47" i="59" s="1"/>
  <c r="K47" i="59"/>
  <c r="O47" i="59"/>
  <c r="N47" i="59" s="1"/>
  <c r="Q47" i="59"/>
  <c r="P47" i="59" s="1"/>
  <c r="S47" i="59"/>
  <c r="R47" i="59" s="1"/>
  <c r="U47" i="59"/>
  <c r="T47" i="59" s="1"/>
  <c r="W47" i="59"/>
  <c r="V47" i="59" s="1"/>
  <c r="Y47" i="59"/>
  <c r="X47" i="59" s="1"/>
  <c r="AA47" i="59"/>
  <c r="Z47" i="59" s="1"/>
  <c r="AC47" i="59"/>
  <c r="AB47" i="59" s="1"/>
  <c r="AE47" i="59"/>
  <c r="AD47" i="59" s="1"/>
  <c r="AG47" i="59"/>
  <c r="AF47" i="59" s="1"/>
  <c r="AI47" i="59"/>
  <c r="AH47" i="59" s="1"/>
  <c r="AK47" i="59"/>
  <c r="AJ47" i="59" s="1"/>
  <c r="AM47" i="59"/>
  <c r="AL47" i="59" s="1"/>
  <c r="AO47" i="59"/>
  <c r="AN47" i="59" s="1"/>
  <c r="I48" i="59"/>
  <c r="J48" i="59" s="1"/>
  <c r="K48" i="59"/>
  <c r="O48" i="59"/>
  <c r="N48" i="59"/>
  <c r="Q48" i="59"/>
  <c r="P48" i="59"/>
  <c r="S48" i="59"/>
  <c r="R48" i="59"/>
  <c r="U48" i="59"/>
  <c r="T48" i="59"/>
  <c r="W48" i="59"/>
  <c r="V48" i="59"/>
  <c r="Y48" i="59"/>
  <c r="X48" i="59"/>
  <c r="AA48" i="59"/>
  <c r="Z48" i="59"/>
  <c r="AC48" i="59"/>
  <c r="AB48" i="59"/>
  <c r="AE48" i="59"/>
  <c r="AD48" i="59"/>
  <c r="AG48" i="59"/>
  <c r="AF48" i="59"/>
  <c r="AI48" i="59"/>
  <c r="AH48" i="59"/>
  <c r="AK48" i="59"/>
  <c r="AJ48" i="59"/>
  <c r="AM48" i="59"/>
  <c r="AL48" i="59"/>
  <c r="AO48" i="59"/>
  <c r="AN48" i="59"/>
  <c r="I49" i="59"/>
  <c r="J49" i="59"/>
  <c r="K49" i="59"/>
  <c r="O49" i="59"/>
  <c r="N49" i="59" s="1"/>
  <c r="Q49" i="59"/>
  <c r="P49" i="59" s="1"/>
  <c r="S49" i="59"/>
  <c r="R49" i="59" s="1"/>
  <c r="U49" i="59"/>
  <c r="T49" i="59" s="1"/>
  <c r="W49" i="59"/>
  <c r="V49" i="59" s="1"/>
  <c r="Y49" i="59"/>
  <c r="X49" i="59" s="1"/>
  <c r="AA49" i="59"/>
  <c r="Z49" i="59" s="1"/>
  <c r="AC49" i="59"/>
  <c r="AB49" i="59" s="1"/>
  <c r="AE49" i="59"/>
  <c r="AD49" i="59" s="1"/>
  <c r="AG49" i="59"/>
  <c r="AF49" i="59" s="1"/>
  <c r="AI49" i="59"/>
  <c r="AH49" i="59" s="1"/>
  <c r="AK49" i="59"/>
  <c r="AJ49" i="59" s="1"/>
  <c r="AM49" i="59"/>
  <c r="AL49" i="59" s="1"/>
  <c r="AO49" i="59"/>
  <c r="AN49" i="59" s="1"/>
  <c r="I50" i="59"/>
  <c r="J50" i="59" s="1"/>
  <c r="K50" i="59"/>
  <c r="O50" i="59"/>
  <c r="N50" i="59" s="1"/>
  <c r="Q50" i="59"/>
  <c r="P50" i="59" s="1"/>
  <c r="S50" i="59"/>
  <c r="R50" i="59" s="1"/>
  <c r="U50" i="59"/>
  <c r="T50" i="59" s="1"/>
  <c r="W50" i="59"/>
  <c r="V50" i="59" s="1"/>
  <c r="Y50" i="59"/>
  <c r="X50" i="59" s="1"/>
  <c r="AA50" i="59"/>
  <c r="Z50" i="59" s="1"/>
  <c r="AC50" i="59"/>
  <c r="AB50" i="59" s="1"/>
  <c r="AE50" i="59"/>
  <c r="AD50" i="59" s="1"/>
  <c r="AG50" i="59"/>
  <c r="AF50" i="59" s="1"/>
  <c r="AI50" i="59"/>
  <c r="AH50" i="59" s="1"/>
  <c r="AK50" i="59"/>
  <c r="AJ50" i="59" s="1"/>
  <c r="AM50" i="59"/>
  <c r="AL50" i="59" s="1"/>
  <c r="AO50" i="59"/>
  <c r="AN50" i="59" s="1"/>
  <c r="I51" i="59"/>
  <c r="J51" i="59" s="1"/>
  <c r="K51" i="59"/>
  <c r="O51" i="59"/>
  <c r="N51" i="59" s="1"/>
  <c r="Q51" i="59"/>
  <c r="P51" i="59" s="1"/>
  <c r="S51" i="59"/>
  <c r="R51" i="59" s="1"/>
  <c r="U51" i="59"/>
  <c r="T51" i="59" s="1"/>
  <c r="W51" i="59"/>
  <c r="V51" i="59" s="1"/>
  <c r="Y51" i="59"/>
  <c r="X51" i="59" s="1"/>
  <c r="AA51" i="59"/>
  <c r="Z51" i="59" s="1"/>
  <c r="AC51" i="59"/>
  <c r="AB51" i="59" s="1"/>
  <c r="AE51" i="59"/>
  <c r="AD51" i="59" s="1"/>
  <c r="AG51" i="59"/>
  <c r="AF51" i="59" s="1"/>
  <c r="AI51" i="59"/>
  <c r="AH51" i="59" s="1"/>
  <c r="AK51" i="59"/>
  <c r="AJ51" i="59" s="1"/>
  <c r="AM51" i="59"/>
  <c r="AL51" i="59" s="1"/>
  <c r="AO51" i="59"/>
  <c r="AN51" i="59" s="1"/>
  <c r="I52" i="59"/>
  <c r="J52" i="59" s="1"/>
  <c r="K52" i="59"/>
  <c r="O52" i="59"/>
  <c r="N52" i="59"/>
  <c r="Q52" i="59"/>
  <c r="P52" i="59"/>
  <c r="S52" i="59"/>
  <c r="R52" i="59"/>
  <c r="U52" i="59"/>
  <c r="T52" i="59"/>
  <c r="W52" i="59"/>
  <c r="V52" i="59"/>
  <c r="Y52" i="59"/>
  <c r="X52" i="59"/>
  <c r="AA52" i="59"/>
  <c r="Z52" i="59"/>
  <c r="AC52" i="59"/>
  <c r="AB52" i="59"/>
  <c r="AE52" i="59"/>
  <c r="AD52" i="59"/>
  <c r="AG52" i="59"/>
  <c r="AF52" i="59"/>
  <c r="AI52" i="59"/>
  <c r="AH52" i="59"/>
  <c r="AK52" i="59"/>
  <c r="AJ52" i="59"/>
  <c r="AM52" i="59"/>
  <c r="AL52" i="59"/>
  <c r="AO52" i="59"/>
  <c r="AN52" i="59"/>
  <c r="I53" i="59"/>
  <c r="J53" i="59"/>
  <c r="K53" i="59"/>
  <c r="O53" i="59"/>
  <c r="N53" i="59" s="1"/>
  <c r="Q53" i="59"/>
  <c r="P53" i="59" s="1"/>
  <c r="S53" i="59"/>
  <c r="R53" i="59" s="1"/>
  <c r="U53" i="59"/>
  <c r="T53" i="59" s="1"/>
  <c r="W53" i="59"/>
  <c r="V53" i="59" s="1"/>
  <c r="Y53" i="59"/>
  <c r="X53" i="59" s="1"/>
  <c r="AA53" i="59"/>
  <c r="Z53" i="59" s="1"/>
  <c r="AC53" i="59"/>
  <c r="AB53" i="59" s="1"/>
  <c r="AE53" i="59"/>
  <c r="AD53" i="59" s="1"/>
  <c r="AG53" i="59"/>
  <c r="AF53" i="59" s="1"/>
  <c r="AI53" i="59"/>
  <c r="AH53" i="59" s="1"/>
  <c r="AK53" i="59"/>
  <c r="AJ53" i="59" s="1"/>
  <c r="AM53" i="59"/>
  <c r="AL53" i="59" s="1"/>
  <c r="AO53" i="59"/>
  <c r="AN53" i="59" s="1"/>
  <c r="AK54" i="59"/>
  <c r="AM54" i="59"/>
  <c r="AO54" i="59"/>
  <c r="I55" i="59"/>
  <c r="J55" i="59"/>
  <c r="K55" i="59"/>
  <c r="O55" i="59"/>
  <c r="N55" i="59" s="1"/>
  <c r="Q55" i="59"/>
  <c r="P55" i="59" s="1"/>
  <c r="S55" i="59"/>
  <c r="R55" i="59" s="1"/>
  <c r="U55" i="59"/>
  <c r="T55" i="59" s="1"/>
  <c r="W55" i="59"/>
  <c r="V55" i="59" s="1"/>
  <c r="Y55" i="59"/>
  <c r="X55" i="59" s="1"/>
  <c r="AA55" i="59"/>
  <c r="Z55" i="59" s="1"/>
  <c r="AC55" i="59"/>
  <c r="AB55" i="59" s="1"/>
  <c r="AE55" i="59"/>
  <c r="AD55" i="59" s="1"/>
  <c r="AG55" i="59"/>
  <c r="AF55" i="59" s="1"/>
  <c r="AI55" i="59"/>
  <c r="AH55" i="59" s="1"/>
  <c r="AK55" i="59"/>
  <c r="AJ55" i="59" s="1"/>
  <c r="AM55" i="59"/>
  <c r="AL55" i="59" s="1"/>
  <c r="AO55" i="59"/>
  <c r="AN55" i="59" s="1"/>
  <c r="I56" i="59"/>
  <c r="J56" i="59" s="1"/>
  <c r="K56" i="59"/>
  <c r="O56" i="59"/>
  <c r="N56" i="59" s="1"/>
  <c r="Q56" i="59"/>
  <c r="P56" i="59" s="1"/>
  <c r="S56" i="59"/>
  <c r="R56" i="59" s="1"/>
  <c r="U56" i="59"/>
  <c r="T56" i="59" s="1"/>
  <c r="W56" i="59"/>
  <c r="V56" i="59" s="1"/>
  <c r="Y56" i="59"/>
  <c r="X56" i="59" s="1"/>
  <c r="AA56" i="59"/>
  <c r="Z56" i="59" s="1"/>
  <c r="AC56" i="59"/>
  <c r="AB56" i="59" s="1"/>
  <c r="AE56" i="59"/>
  <c r="AD56" i="59" s="1"/>
  <c r="AG56" i="59"/>
  <c r="AF56" i="59" s="1"/>
  <c r="AI56" i="59"/>
  <c r="AH56" i="59" s="1"/>
  <c r="AK56" i="59"/>
  <c r="AJ56" i="59" s="1"/>
  <c r="AM56" i="59"/>
  <c r="AL56" i="59" s="1"/>
  <c r="AO56" i="59"/>
  <c r="AN56" i="59" s="1"/>
  <c r="I57" i="59"/>
  <c r="J57" i="59" s="1"/>
  <c r="K57" i="59"/>
  <c r="O57" i="59"/>
  <c r="N57" i="59" s="1"/>
  <c r="Q57" i="59"/>
  <c r="P57" i="59" s="1"/>
  <c r="S57" i="59"/>
  <c r="R57" i="59" s="1"/>
  <c r="U57" i="59"/>
  <c r="T57" i="59" s="1"/>
  <c r="W57" i="59"/>
  <c r="V57" i="59" s="1"/>
  <c r="Y57" i="59"/>
  <c r="X57" i="59" s="1"/>
  <c r="AA57" i="59"/>
  <c r="Z57" i="59" s="1"/>
  <c r="AC57" i="59"/>
  <c r="AB57" i="59" s="1"/>
  <c r="AE57" i="59"/>
  <c r="AD57" i="59" s="1"/>
  <c r="AG57" i="59"/>
  <c r="AF57" i="59" s="1"/>
  <c r="AI57" i="59"/>
  <c r="AH57" i="59" s="1"/>
  <c r="AK57" i="59"/>
  <c r="AJ57" i="59" s="1"/>
  <c r="AM57" i="59"/>
  <c r="AL57" i="59" s="1"/>
  <c r="AO57" i="59"/>
  <c r="AN57" i="59" s="1"/>
  <c r="I58" i="59"/>
  <c r="J58" i="59" s="1"/>
  <c r="K58" i="59"/>
  <c r="O58" i="59"/>
  <c r="N58" i="59"/>
  <c r="Q58" i="59"/>
  <c r="P58" i="59"/>
  <c r="S58" i="59"/>
  <c r="R58" i="59"/>
  <c r="U58" i="59"/>
  <c r="T58" i="59"/>
  <c r="W58" i="59"/>
  <c r="V58" i="59"/>
  <c r="Y58" i="59"/>
  <c r="X58" i="59"/>
  <c r="AA58" i="59"/>
  <c r="Z58" i="59"/>
  <c r="AC58" i="59"/>
  <c r="AB58" i="59"/>
  <c r="AE58" i="59"/>
  <c r="AD58" i="59"/>
  <c r="AG58" i="59"/>
  <c r="AF58" i="59"/>
  <c r="AI58" i="59"/>
  <c r="AH58" i="59"/>
  <c r="AK58" i="59"/>
  <c r="AJ58" i="59"/>
  <c r="AM58" i="59"/>
  <c r="AL58" i="59"/>
  <c r="AO58" i="59"/>
  <c r="AN58" i="59"/>
  <c r="I59" i="59"/>
  <c r="J59" i="59"/>
  <c r="K59" i="59"/>
  <c r="O59" i="59"/>
  <c r="N59" i="59" s="1"/>
  <c r="Q59" i="59"/>
  <c r="P59" i="59" s="1"/>
  <c r="S59" i="59"/>
  <c r="R59" i="59" s="1"/>
  <c r="U59" i="59"/>
  <c r="T59" i="59" s="1"/>
  <c r="W59" i="59"/>
  <c r="V59" i="59" s="1"/>
  <c r="Y59" i="59"/>
  <c r="X59" i="59" s="1"/>
  <c r="AA59" i="59"/>
  <c r="Z59" i="59" s="1"/>
  <c r="AC59" i="59"/>
  <c r="AB59" i="59" s="1"/>
  <c r="AE59" i="59"/>
  <c r="AD59" i="59" s="1"/>
  <c r="AG59" i="59"/>
  <c r="AF59" i="59" s="1"/>
  <c r="AI59" i="59"/>
  <c r="AH59" i="59" s="1"/>
  <c r="AK59" i="59"/>
  <c r="AJ59" i="59" s="1"/>
  <c r="AM59" i="59"/>
  <c r="AL59" i="59" s="1"/>
  <c r="AO59" i="59"/>
  <c r="AN59" i="59" s="1"/>
  <c r="I60" i="59"/>
  <c r="J60" i="59" s="1"/>
  <c r="K60" i="59"/>
  <c r="O60" i="59"/>
  <c r="N60" i="59" s="1"/>
  <c r="Q60" i="59"/>
  <c r="P60" i="59" s="1"/>
  <c r="S60" i="59"/>
  <c r="R60" i="59" s="1"/>
  <c r="U60" i="59"/>
  <c r="T60" i="59" s="1"/>
  <c r="W60" i="59"/>
  <c r="V60" i="59" s="1"/>
  <c r="Y60" i="59"/>
  <c r="X60" i="59" s="1"/>
  <c r="AA60" i="59"/>
  <c r="Z60" i="59" s="1"/>
  <c r="AC60" i="59"/>
  <c r="AB60" i="59" s="1"/>
  <c r="AE60" i="59"/>
  <c r="AD60" i="59" s="1"/>
  <c r="AG60" i="59"/>
  <c r="AF60" i="59" s="1"/>
  <c r="AI60" i="59"/>
  <c r="AH60" i="59" s="1"/>
  <c r="AK60" i="59"/>
  <c r="AJ60" i="59" s="1"/>
  <c r="AM60" i="59"/>
  <c r="AL60" i="59" s="1"/>
  <c r="AO60" i="59"/>
  <c r="AN60" i="59" s="1"/>
  <c r="I61" i="59"/>
  <c r="J61" i="59" s="1"/>
  <c r="K61" i="59"/>
  <c r="O61" i="59"/>
  <c r="N61" i="59" s="1"/>
  <c r="Q61" i="59"/>
  <c r="P61" i="59" s="1"/>
  <c r="S61" i="59"/>
  <c r="R61" i="59" s="1"/>
  <c r="U61" i="59"/>
  <c r="T61" i="59" s="1"/>
  <c r="W61" i="59"/>
  <c r="V61" i="59" s="1"/>
  <c r="Y61" i="59"/>
  <c r="X61" i="59" s="1"/>
  <c r="AA61" i="59"/>
  <c r="Z61" i="59" s="1"/>
  <c r="AC61" i="59"/>
  <c r="AB61" i="59" s="1"/>
  <c r="AE61" i="59"/>
  <c r="AD61" i="59" s="1"/>
  <c r="AG61" i="59"/>
  <c r="AF61" i="59" s="1"/>
  <c r="AI61" i="59"/>
  <c r="AH61" i="59" s="1"/>
  <c r="AK61" i="59"/>
  <c r="AJ61" i="59" s="1"/>
  <c r="AM61" i="59"/>
  <c r="AL61" i="59" s="1"/>
  <c r="AO61" i="59"/>
  <c r="AN61" i="59" s="1"/>
  <c r="I62" i="59"/>
  <c r="J62" i="59" s="1"/>
  <c r="K62" i="59"/>
  <c r="O62" i="59"/>
  <c r="N62" i="59"/>
  <c r="Q62" i="59"/>
  <c r="P62" i="59"/>
  <c r="S62" i="59"/>
  <c r="R62" i="59"/>
  <c r="U62" i="59"/>
  <c r="T62" i="59"/>
  <c r="W62" i="59"/>
  <c r="V62" i="59"/>
  <c r="Y62" i="59"/>
  <c r="X62" i="59"/>
  <c r="AA62" i="59"/>
  <c r="Z62" i="59"/>
  <c r="AC62" i="59"/>
  <c r="AB62" i="59"/>
  <c r="AE62" i="59"/>
  <c r="AD62" i="59"/>
  <c r="AG62" i="59"/>
  <c r="AF62" i="59"/>
  <c r="AI62" i="59"/>
  <c r="AH62" i="59"/>
  <c r="AK62" i="59"/>
  <c r="AJ62" i="59"/>
  <c r="AM62" i="59"/>
  <c r="AL62" i="59"/>
  <c r="AO62" i="59"/>
  <c r="AN62" i="59"/>
  <c r="I63" i="59"/>
  <c r="J63" i="59"/>
  <c r="K63" i="59"/>
  <c r="O63" i="59"/>
  <c r="N63" i="59" s="1"/>
  <c r="Q63" i="59"/>
  <c r="P63" i="59" s="1"/>
  <c r="S63" i="59"/>
  <c r="R63" i="59" s="1"/>
  <c r="U63" i="59"/>
  <c r="T63" i="59" s="1"/>
  <c r="W63" i="59"/>
  <c r="V63" i="59" s="1"/>
  <c r="Y63" i="59"/>
  <c r="X63" i="59" s="1"/>
  <c r="AA63" i="59"/>
  <c r="Z63" i="59" s="1"/>
  <c r="AC63" i="59"/>
  <c r="AB63" i="59" s="1"/>
  <c r="AE63" i="59"/>
  <c r="AD63" i="59" s="1"/>
  <c r="AG63" i="59"/>
  <c r="AF63" i="59" s="1"/>
  <c r="AI63" i="59"/>
  <c r="AH63" i="59" s="1"/>
  <c r="AK63" i="59"/>
  <c r="AJ63" i="59" s="1"/>
  <c r="AM63" i="59"/>
  <c r="AL63" i="59" s="1"/>
  <c r="AO63" i="59"/>
  <c r="AN63" i="59" s="1"/>
  <c r="I64" i="59"/>
  <c r="J64" i="59" s="1"/>
  <c r="K64" i="59"/>
  <c r="O64" i="59"/>
  <c r="N64" i="59" s="1"/>
  <c r="Q64" i="59"/>
  <c r="P64" i="59" s="1"/>
  <c r="S64" i="59"/>
  <c r="R64" i="59" s="1"/>
  <c r="U64" i="59"/>
  <c r="T64" i="59" s="1"/>
  <c r="W64" i="59"/>
  <c r="V64" i="59" s="1"/>
  <c r="Y64" i="59"/>
  <c r="X64" i="59" s="1"/>
  <c r="AA64" i="59"/>
  <c r="Z64" i="59" s="1"/>
  <c r="AC64" i="59"/>
  <c r="AB64" i="59" s="1"/>
  <c r="AE64" i="59"/>
  <c r="AD64" i="59" s="1"/>
  <c r="AG64" i="59"/>
  <c r="AF64" i="59" s="1"/>
  <c r="AI64" i="59"/>
  <c r="AH64" i="59" s="1"/>
  <c r="AK64" i="59"/>
  <c r="AJ64" i="59" s="1"/>
  <c r="AM64" i="59"/>
  <c r="AL64" i="59" s="1"/>
  <c r="AO64" i="59"/>
  <c r="AN64" i="59" s="1"/>
  <c r="I65" i="59"/>
  <c r="J65" i="59" s="1"/>
  <c r="K65" i="59"/>
  <c r="O65" i="59"/>
  <c r="N65" i="59" s="1"/>
  <c r="Q65" i="59"/>
  <c r="P65" i="59" s="1"/>
  <c r="S65" i="59"/>
  <c r="R65" i="59" s="1"/>
  <c r="U65" i="59"/>
  <c r="T65" i="59" s="1"/>
  <c r="W65" i="59"/>
  <c r="V65" i="59" s="1"/>
  <c r="Y65" i="59"/>
  <c r="X65" i="59" s="1"/>
  <c r="AA65" i="59"/>
  <c r="Z65" i="59" s="1"/>
  <c r="AC65" i="59"/>
  <c r="AB65" i="59" s="1"/>
  <c r="AE65" i="59"/>
  <c r="AD65" i="59" s="1"/>
  <c r="AG65" i="59"/>
  <c r="AF65" i="59" s="1"/>
  <c r="AI65" i="59"/>
  <c r="AH65" i="59" s="1"/>
  <c r="AK65" i="59"/>
  <c r="AJ65" i="59" s="1"/>
  <c r="AM65" i="59"/>
  <c r="AL65" i="59" s="1"/>
  <c r="AO65" i="59"/>
  <c r="AN65" i="59" s="1"/>
  <c r="I66" i="59"/>
  <c r="J66" i="59" s="1"/>
  <c r="K66" i="59"/>
  <c r="O66" i="59"/>
  <c r="N66" i="59"/>
  <c r="Q66" i="59"/>
  <c r="P66" i="59"/>
  <c r="S66" i="59"/>
  <c r="R66" i="59"/>
  <c r="U66" i="59"/>
  <c r="T66" i="59"/>
  <c r="W66" i="59"/>
  <c r="V66" i="59"/>
  <c r="Y66" i="59"/>
  <c r="X66" i="59"/>
  <c r="AA66" i="59"/>
  <c r="Z66" i="59"/>
  <c r="AC66" i="59"/>
  <c r="AB66" i="59"/>
  <c r="AE66" i="59"/>
  <c r="AD66" i="59"/>
  <c r="AG66" i="59"/>
  <c r="AF66" i="59"/>
  <c r="AI66" i="59"/>
  <c r="AH66" i="59"/>
  <c r="AK66" i="59"/>
  <c r="AJ66" i="59"/>
  <c r="AM66" i="59"/>
  <c r="AL66" i="59"/>
  <c r="AO66" i="59"/>
  <c r="AN66" i="59"/>
  <c r="I67" i="59"/>
  <c r="J67" i="59"/>
  <c r="K67" i="59"/>
  <c r="O67" i="59"/>
  <c r="N67" i="59" s="1"/>
  <c r="Q67" i="59"/>
  <c r="P67" i="59" s="1"/>
  <c r="S67" i="59"/>
  <c r="R67" i="59" s="1"/>
  <c r="U67" i="59"/>
  <c r="T67" i="59" s="1"/>
  <c r="W67" i="59"/>
  <c r="V67" i="59" s="1"/>
  <c r="Y67" i="59"/>
  <c r="X67" i="59" s="1"/>
  <c r="AA67" i="59"/>
  <c r="Z67" i="59" s="1"/>
  <c r="AC67" i="59"/>
  <c r="AB67" i="59" s="1"/>
  <c r="AE67" i="59"/>
  <c r="AD67" i="59" s="1"/>
  <c r="AG67" i="59"/>
  <c r="AF67" i="59" s="1"/>
  <c r="AI67" i="59"/>
  <c r="AH67" i="59" s="1"/>
  <c r="AK67" i="59"/>
  <c r="AJ67" i="59" s="1"/>
  <c r="AM67" i="59"/>
  <c r="AL67" i="59" s="1"/>
  <c r="AO67" i="59"/>
  <c r="AN67" i="59" s="1"/>
  <c r="I68" i="59"/>
  <c r="J68" i="59" s="1"/>
  <c r="K68" i="59"/>
  <c r="O68" i="59"/>
  <c r="N68" i="59" s="1"/>
  <c r="Q68" i="59"/>
  <c r="P68" i="59" s="1"/>
  <c r="S68" i="59"/>
  <c r="R68" i="59" s="1"/>
  <c r="U68" i="59"/>
  <c r="T68" i="59" s="1"/>
  <c r="W68" i="59"/>
  <c r="V68" i="59" s="1"/>
  <c r="Y68" i="59"/>
  <c r="X68" i="59" s="1"/>
  <c r="AA68" i="59"/>
  <c r="Z68" i="59" s="1"/>
  <c r="AC68" i="59"/>
  <c r="AB68" i="59" s="1"/>
  <c r="AE68" i="59"/>
  <c r="AD68" i="59" s="1"/>
  <c r="AG68" i="59"/>
  <c r="AF68" i="59" s="1"/>
  <c r="AI68" i="59"/>
  <c r="AH68" i="59" s="1"/>
  <c r="AK68" i="59"/>
  <c r="AJ68" i="59" s="1"/>
  <c r="AM68" i="59"/>
  <c r="AL68" i="59" s="1"/>
  <c r="AO68" i="59"/>
  <c r="AN68" i="59" s="1"/>
  <c r="I69" i="59"/>
  <c r="J69" i="59" s="1"/>
  <c r="K69" i="59"/>
  <c r="O69" i="59"/>
  <c r="N69" i="59" s="1"/>
  <c r="Q69" i="59"/>
  <c r="P69" i="59" s="1"/>
  <c r="S69" i="59"/>
  <c r="R69" i="59" s="1"/>
  <c r="U69" i="59"/>
  <c r="T69" i="59" s="1"/>
  <c r="W69" i="59"/>
  <c r="V69" i="59" s="1"/>
  <c r="Y69" i="59"/>
  <c r="X69" i="59" s="1"/>
  <c r="AA69" i="59"/>
  <c r="Z69" i="59" s="1"/>
  <c r="AC69" i="59"/>
  <c r="AB69" i="59" s="1"/>
  <c r="AE69" i="59"/>
  <c r="AD69" i="59" s="1"/>
  <c r="AG69" i="59"/>
  <c r="AF69" i="59" s="1"/>
  <c r="AI69" i="59"/>
  <c r="AH69" i="59" s="1"/>
  <c r="AK69" i="59"/>
  <c r="AJ69" i="59" s="1"/>
  <c r="AM69" i="59"/>
  <c r="AL69" i="59" s="1"/>
  <c r="AO69" i="59"/>
  <c r="AN69" i="59" s="1"/>
  <c r="I70" i="59"/>
  <c r="J70" i="59" s="1"/>
  <c r="K70" i="59"/>
  <c r="O70" i="59"/>
  <c r="N70" i="59"/>
  <c r="Q70" i="59"/>
  <c r="P70" i="59"/>
  <c r="S70" i="59"/>
  <c r="R70" i="59"/>
  <c r="U70" i="59"/>
  <c r="T70" i="59"/>
  <c r="W70" i="59"/>
  <c r="V70" i="59"/>
  <c r="Y70" i="59"/>
  <c r="X70" i="59"/>
  <c r="AA70" i="59"/>
  <c r="Z70" i="59"/>
  <c r="AC70" i="59"/>
  <c r="AB70" i="59"/>
  <c r="AE70" i="59"/>
  <c r="AD70" i="59"/>
  <c r="AG70" i="59"/>
  <c r="AF70" i="59"/>
  <c r="AI70" i="59"/>
  <c r="AH70" i="59"/>
  <c r="AK70" i="59"/>
  <c r="AJ70" i="59"/>
  <c r="AM70" i="59"/>
  <c r="AL70" i="59"/>
  <c r="AO70" i="59"/>
  <c r="AN70" i="59"/>
  <c r="I71" i="59"/>
  <c r="J71" i="59"/>
  <c r="K71" i="59"/>
  <c r="O71" i="59"/>
  <c r="N71" i="59" s="1"/>
  <c r="Q71" i="59"/>
  <c r="P71" i="59" s="1"/>
  <c r="S71" i="59"/>
  <c r="R71" i="59" s="1"/>
  <c r="U71" i="59"/>
  <c r="T71" i="59" s="1"/>
  <c r="W71" i="59"/>
  <c r="V71" i="59" s="1"/>
  <c r="Y71" i="59"/>
  <c r="X71" i="59" s="1"/>
  <c r="AA71" i="59"/>
  <c r="Z71" i="59" s="1"/>
  <c r="AC71" i="59"/>
  <c r="AB71" i="59" s="1"/>
  <c r="AE71" i="59"/>
  <c r="AD71" i="59" s="1"/>
  <c r="AG71" i="59"/>
  <c r="AF71" i="59" s="1"/>
  <c r="AI71" i="59"/>
  <c r="AH71" i="59" s="1"/>
  <c r="AK71" i="59"/>
  <c r="AJ71" i="59" s="1"/>
  <c r="AM71" i="59"/>
  <c r="AL71" i="59" s="1"/>
  <c r="AO71" i="59"/>
  <c r="AN71" i="59" s="1"/>
  <c r="I72" i="59"/>
  <c r="J72" i="59" s="1"/>
  <c r="K72" i="59"/>
  <c r="O72" i="59"/>
  <c r="N72" i="59" s="1"/>
  <c r="Q72" i="59"/>
  <c r="P72" i="59" s="1"/>
  <c r="S72" i="59"/>
  <c r="R72" i="59" s="1"/>
  <c r="U72" i="59"/>
  <c r="T72" i="59" s="1"/>
  <c r="W72" i="59"/>
  <c r="V72" i="59" s="1"/>
  <c r="Y72" i="59"/>
  <c r="X72" i="59" s="1"/>
  <c r="AA72" i="59"/>
  <c r="Z72" i="59" s="1"/>
  <c r="AC72" i="59"/>
  <c r="AB72" i="59" s="1"/>
  <c r="AE72" i="59"/>
  <c r="AD72" i="59" s="1"/>
  <c r="AG72" i="59"/>
  <c r="AF72" i="59" s="1"/>
  <c r="AI72" i="59"/>
  <c r="AH72" i="59" s="1"/>
  <c r="AK72" i="59"/>
  <c r="AJ72" i="59" s="1"/>
  <c r="AM72" i="59"/>
  <c r="AL72" i="59" s="1"/>
  <c r="AO72" i="59"/>
  <c r="AN72" i="59" s="1"/>
  <c r="I73" i="59"/>
  <c r="J73" i="59" s="1"/>
  <c r="K73" i="59"/>
  <c r="O73" i="59"/>
  <c r="N73" i="59" s="1"/>
  <c r="Q73" i="59"/>
  <c r="P73" i="59" s="1"/>
  <c r="S73" i="59"/>
  <c r="R73" i="59" s="1"/>
  <c r="U73" i="59"/>
  <c r="T73" i="59" s="1"/>
  <c r="W73" i="59"/>
  <c r="V73" i="59" s="1"/>
  <c r="Y73" i="59"/>
  <c r="X73" i="59" s="1"/>
  <c r="AA73" i="59"/>
  <c r="Z73" i="59" s="1"/>
  <c r="AC73" i="59"/>
  <c r="AB73" i="59" s="1"/>
  <c r="AE73" i="59"/>
  <c r="AD73" i="59" s="1"/>
  <c r="AG73" i="59"/>
  <c r="AF73" i="59" s="1"/>
  <c r="AI73" i="59"/>
  <c r="AH73" i="59" s="1"/>
  <c r="AK73" i="59"/>
  <c r="AJ73" i="59" s="1"/>
  <c r="AM73" i="59"/>
  <c r="AL73" i="59" s="1"/>
  <c r="AO73" i="59"/>
  <c r="AN73" i="59" s="1"/>
  <c r="I74" i="59"/>
  <c r="J74" i="59" s="1"/>
  <c r="K74" i="59"/>
  <c r="O74" i="59"/>
  <c r="N74" i="59"/>
  <c r="Q74" i="59"/>
  <c r="P74" i="59"/>
  <c r="S74" i="59"/>
  <c r="R74" i="59"/>
  <c r="U74" i="59"/>
  <c r="T74" i="59"/>
  <c r="W74" i="59"/>
  <c r="V74" i="59"/>
  <c r="Y74" i="59"/>
  <c r="X74" i="59"/>
  <c r="AA74" i="59"/>
  <c r="Z74" i="59"/>
  <c r="AC74" i="59"/>
  <c r="AB74" i="59"/>
  <c r="AE74" i="59"/>
  <c r="AD74" i="59"/>
  <c r="AG74" i="59"/>
  <c r="AF74" i="59"/>
  <c r="AI74" i="59"/>
  <c r="AH74" i="59"/>
  <c r="AK74" i="59"/>
  <c r="AJ74" i="59"/>
  <c r="AM74" i="59"/>
  <c r="AL74" i="59"/>
  <c r="AO74" i="59"/>
  <c r="AN74" i="59"/>
  <c r="I75" i="59"/>
  <c r="J75" i="59"/>
  <c r="K75" i="59"/>
  <c r="O75" i="59"/>
  <c r="N75" i="59" s="1"/>
  <c r="Q75" i="59"/>
  <c r="P75" i="59" s="1"/>
  <c r="S75" i="59"/>
  <c r="R75" i="59" s="1"/>
  <c r="U75" i="59"/>
  <c r="T75" i="59" s="1"/>
  <c r="W75" i="59"/>
  <c r="V75" i="59" s="1"/>
  <c r="Y75" i="59"/>
  <c r="X75" i="59" s="1"/>
  <c r="AA75" i="59"/>
  <c r="Z75" i="59" s="1"/>
  <c r="AC75" i="59"/>
  <c r="AB75" i="59" s="1"/>
  <c r="AE75" i="59"/>
  <c r="AD75" i="59" s="1"/>
  <c r="AG75" i="59"/>
  <c r="AF75" i="59" s="1"/>
  <c r="AI75" i="59"/>
  <c r="AH75" i="59" s="1"/>
  <c r="AK75" i="59"/>
  <c r="AJ75" i="59" s="1"/>
  <c r="AM75" i="59"/>
  <c r="AL75" i="59" s="1"/>
  <c r="AO75" i="59"/>
  <c r="AN75" i="59" s="1"/>
  <c r="I76" i="59"/>
  <c r="J76" i="59" s="1"/>
  <c r="K76" i="59"/>
  <c r="O76" i="59"/>
  <c r="N76" i="59" s="1"/>
  <c r="Q76" i="59"/>
  <c r="P76" i="59" s="1"/>
  <c r="S76" i="59"/>
  <c r="R76" i="59" s="1"/>
  <c r="U76" i="59"/>
  <c r="T76" i="59" s="1"/>
  <c r="W76" i="59"/>
  <c r="V76" i="59" s="1"/>
  <c r="Y76" i="59"/>
  <c r="X76" i="59" s="1"/>
  <c r="AA76" i="59"/>
  <c r="Z76" i="59" s="1"/>
  <c r="AC76" i="59"/>
  <c r="AB76" i="59" s="1"/>
  <c r="AE76" i="59"/>
  <c r="AD76" i="59" s="1"/>
  <c r="AG76" i="59"/>
  <c r="AF76" i="59" s="1"/>
  <c r="AI76" i="59"/>
  <c r="AH76" i="59" s="1"/>
  <c r="AK76" i="59"/>
  <c r="AJ76" i="59" s="1"/>
  <c r="AM76" i="59"/>
  <c r="AL76" i="59" s="1"/>
  <c r="AO76" i="59"/>
  <c r="AN76" i="59" s="1"/>
  <c r="I77" i="59"/>
  <c r="J77" i="59" s="1"/>
  <c r="K77" i="59"/>
  <c r="O77" i="59"/>
  <c r="N77" i="59" s="1"/>
  <c r="Q77" i="59"/>
  <c r="P77" i="59" s="1"/>
  <c r="S77" i="59"/>
  <c r="R77" i="59" s="1"/>
  <c r="U77" i="59"/>
  <c r="T77" i="59" s="1"/>
  <c r="W77" i="59"/>
  <c r="V77" i="59" s="1"/>
  <c r="Y77" i="59"/>
  <c r="X77" i="59" s="1"/>
  <c r="AA77" i="59"/>
  <c r="Z77" i="59" s="1"/>
  <c r="AC77" i="59"/>
  <c r="AB77" i="59" s="1"/>
  <c r="AE77" i="59"/>
  <c r="AD77" i="59" s="1"/>
  <c r="AG77" i="59"/>
  <c r="AF77" i="59" s="1"/>
  <c r="AI77" i="59"/>
  <c r="AH77" i="59" s="1"/>
  <c r="AK77" i="59"/>
  <c r="AJ77" i="59" s="1"/>
  <c r="AM77" i="59"/>
  <c r="AL77" i="59" s="1"/>
  <c r="AO77" i="59"/>
  <c r="AN77" i="59" s="1"/>
  <c r="I78" i="59"/>
  <c r="J78" i="59" s="1"/>
  <c r="K78" i="59"/>
  <c r="O78" i="59"/>
  <c r="N78" i="59"/>
  <c r="Q78" i="59"/>
  <c r="P78" i="59"/>
  <c r="S78" i="59"/>
  <c r="R78" i="59"/>
  <c r="U78" i="59"/>
  <c r="T78" i="59"/>
  <c r="W78" i="59"/>
  <c r="V78" i="59"/>
  <c r="Y78" i="59"/>
  <c r="X78" i="59"/>
  <c r="AA78" i="59"/>
  <c r="Z78" i="59"/>
  <c r="AC78" i="59"/>
  <c r="AB78" i="59"/>
  <c r="AE78" i="59"/>
  <c r="AD78" i="59"/>
  <c r="AG78" i="59"/>
  <c r="AF78" i="59"/>
  <c r="AI78" i="59"/>
  <c r="AH78" i="59"/>
  <c r="AK78" i="59"/>
  <c r="AJ78" i="59"/>
  <c r="AM78" i="59"/>
  <c r="AL78" i="59"/>
  <c r="AO78" i="59"/>
  <c r="AN78" i="59"/>
  <c r="I79" i="59"/>
  <c r="J79" i="59"/>
  <c r="K79" i="59"/>
  <c r="O79" i="59"/>
  <c r="N79" i="59" s="1"/>
  <c r="Q79" i="59"/>
  <c r="P79" i="59" s="1"/>
  <c r="S79" i="59"/>
  <c r="R79" i="59" s="1"/>
  <c r="U79" i="59"/>
  <c r="T79" i="59" s="1"/>
  <c r="W79" i="59"/>
  <c r="V79" i="59" s="1"/>
  <c r="Y79" i="59"/>
  <c r="X79" i="59" s="1"/>
  <c r="AA79" i="59"/>
  <c r="Z79" i="59" s="1"/>
  <c r="AC79" i="59"/>
  <c r="AB79" i="59" s="1"/>
  <c r="AE79" i="59"/>
  <c r="AD79" i="59" s="1"/>
  <c r="AG79" i="59"/>
  <c r="AF79" i="59" s="1"/>
  <c r="AI79" i="59"/>
  <c r="AH79" i="59" s="1"/>
  <c r="AK79" i="59"/>
  <c r="AJ79" i="59" s="1"/>
  <c r="AM79" i="59"/>
  <c r="AL79" i="59" s="1"/>
  <c r="AO79" i="59"/>
  <c r="AN79" i="59" s="1"/>
  <c r="I80" i="59"/>
  <c r="J80" i="59" s="1"/>
  <c r="K80" i="59"/>
  <c r="O80" i="59"/>
  <c r="N80" i="59" s="1"/>
  <c r="Q80" i="59"/>
  <c r="P80" i="59" s="1"/>
  <c r="S80" i="59"/>
  <c r="R80" i="59" s="1"/>
  <c r="U80" i="59"/>
  <c r="T80" i="59" s="1"/>
  <c r="W80" i="59"/>
  <c r="V80" i="59" s="1"/>
  <c r="Y80" i="59"/>
  <c r="X80" i="59" s="1"/>
  <c r="AA80" i="59"/>
  <c r="Z80" i="59" s="1"/>
  <c r="AC80" i="59"/>
  <c r="AB80" i="59" s="1"/>
  <c r="AE80" i="59"/>
  <c r="AD80" i="59" s="1"/>
  <c r="AG80" i="59"/>
  <c r="AF80" i="59" s="1"/>
  <c r="AI80" i="59"/>
  <c r="AH80" i="59" s="1"/>
  <c r="AK80" i="59"/>
  <c r="AJ80" i="59" s="1"/>
  <c r="AM80" i="59"/>
  <c r="AL80" i="59" s="1"/>
  <c r="AO80" i="59"/>
  <c r="AN80" i="59" s="1"/>
  <c r="I81" i="59"/>
  <c r="J81" i="59" s="1"/>
  <c r="K81" i="59"/>
  <c r="O81" i="59"/>
  <c r="N81" i="59" s="1"/>
  <c r="Q81" i="59"/>
  <c r="P81" i="59" s="1"/>
  <c r="S81" i="59"/>
  <c r="R81" i="59" s="1"/>
  <c r="U81" i="59"/>
  <c r="T81" i="59" s="1"/>
  <c r="W81" i="59"/>
  <c r="V81" i="59" s="1"/>
  <c r="Y81" i="59"/>
  <c r="X81" i="59" s="1"/>
  <c r="AA81" i="59"/>
  <c r="Z81" i="59" s="1"/>
  <c r="AC81" i="59"/>
  <c r="AB81" i="59" s="1"/>
  <c r="AE81" i="59"/>
  <c r="AD81" i="59" s="1"/>
  <c r="AG81" i="59"/>
  <c r="AF81" i="59" s="1"/>
  <c r="AI81" i="59"/>
  <c r="AH81" i="59" s="1"/>
  <c r="AK81" i="59"/>
  <c r="AJ81" i="59" s="1"/>
  <c r="AM81" i="59"/>
  <c r="AL81" i="59" s="1"/>
  <c r="AO81" i="59"/>
  <c r="AN81" i="59" s="1"/>
  <c r="I82" i="59"/>
  <c r="J82" i="59" s="1"/>
  <c r="K82" i="59"/>
  <c r="O82" i="59"/>
  <c r="N82" i="59"/>
  <c r="Q82" i="59"/>
  <c r="P82" i="59"/>
  <c r="S82" i="59"/>
  <c r="R82" i="59"/>
  <c r="U82" i="59"/>
  <c r="T82" i="59"/>
  <c r="W82" i="59"/>
  <c r="V82" i="59"/>
  <c r="Y82" i="59"/>
  <c r="X82" i="59"/>
  <c r="AA82" i="59"/>
  <c r="Z82" i="59"/>
  <c r="AC82" i="59"/>
  <c r="AB82" i="59"/>
  <c r="AE82" i="59"/>
  <c r="AD82" i="59"/>
  <c r="AG82" i="59"/>
  <c r="AF82" i="59"/>
  <c r="AI82" i="59"/>
  <c r="AH82" i="59"/>
  <c r="AK82" i="59"/>
  <c r="AJ82" i="59"/>
  <c r="AM82" i="59"/>
  <c r="AL82" i="59"/>
  <c r="AO82" i="59"/>
  <c r="AN82" i="59"/>
  <c r="I83" i="59"/>
  <c r="J83" i="59"/>
  <c r="K83" i="59"/>
  <c r="O83" i="59"/>
  <c r="N83" i="59" s="1"/>
  <c r="Q83" i="59"/>
  <c r="P83" i="59" s="1"/>
  <c r="S83" i="59"/>
  <c r="R83" i="59" s="1"/>
  <c r="U83" i="59"/>
  <c r="T83" i="59" s="1"/>
  <c r="W83" i="59"/>
  <c r="V83" i="59" s="1"/>
  <c r="Y83" i="59"/>
  <c r="X83" i="59" s="1"/>
  <c r="AA83" i="59"/>
  <c r="Z83" i="59" s="1"/>
  <c r="AC83" i="59"/>
  <c r="AB83" i="59" s="1"/>
  <c r="AE83" i="59"/>
  <c r="AD83" i="59" s="1"/>
  <c r="AG83" i="59"/>
  <c r="AF83" i="59" s="1"/>
  <c r="AI83" i="59"/>
  <c r="AH83" i="59" s="1"/>
  <c r="AK83" i="59"/>
  <c r="AJ83" i="59" s="1"/>
  <c r="AM83" i="59"/>
  <c r="AL83" i="59" s="1"/>
  <c r="AO83" i="59"/>
  <c r="AN83" i="59" s="1"/>
  <c r="I84" i="59"/>
  <c r="J84" i="59" s="1"/>
  <c r="K84" i="59"/>
  <c r="O84" i="59"/>
  <c r="N84" i="59" s="1"/>
  <c r="Q84" i="59"/>
  <c r="P84" i="59" s="1"/>
  <c r="S84" i="59"/>
  <c r="R84" i="59" s="1"/>
  <c r="U84" i="59"/>
  <c r="T84" i="59" s="1"/>
  <c r="W84" i="59"/>
  <c r="V84" i="59" s="1"/>
  <c r="Y84" i="59"/>
  <c r="X84" i="59" s="1"/>
  <c r="AA84" i="59"/>
  <c r="Z84" i="59" s="1"/>
  <c r="AC84" i="59"/>
  <c r="AB84" i="59" s="1"/>
  <c r="AE84" i="59"/>
  <c r="AD84" i="59" s="1"/>
  <c r="AG84" i="59"/>
  <c r="AF84" i="59" s="1"/>
  <c r="AI84" i="59"/>
  <c r="AH84" i="59" s="1"/>
  <c r="AK84" i="59"/>
  <c r="AJ84" i="59" s="1"/>
  <c r="AM84" i="59"/>
  <c r="AL84" i="59" s="1"/>
  <c r="AO84" i="59"/>
  <c r="AN84" i="59" s="1"/>
  <c r="I85" i="59"/>
  <c r="J85" i="59" s="1"/>
  <c r="K85" i="59"/>
  <c r="O85" i="59"/>
  <c r="N85" i="59" s="1"/>
  <c r="Q85" i="59"/>
  <c r="P85" i="59" s="1"/>
  <c r="S85" i="59"/>
  <c r="R85" i="59" s="1"/>
  <c r="U85" i="59"/>
  <c r="T85" i="59" s="1"/>
  <c r="W85" i="59"/>
  <c r="V85" i="59" s="1"/>
  <c r="Y85" i="59"/>
  <c r="X85" i="59" s="1"/>
  <c r="AA85" i="59"/>
  <c r="Z85" i="59" s="1"/>
  <c r="AC85" i="59"/>
  <c r="AB85" i="59" s="1"/>
  <c r="AE85" i="59"/>
  <c r="AD85" i="59" s="1"/>
  <c r="AG85" i="59"/>
  <c r="AF85" i="59" s="1"/>
  <c r="AI85" i="59"/>
  <c r="AH85" i="59" s="1"/>
  <c r="AK85" i="59"/>
  <c r="AJ85" i="59" s="1"/>
  <c r="AM85" i="59"/>
  <c r="AL85" i="59" s="1"/>
  <c r="AO85" i="59"/>
  <c r="AN85" i="59" s="1"/>
  <c r="I86" i="59"/>
  <c r="J86" i="59" s="1"/>
  <c r="K86" i="59"/>
  <c r="O86" i="59"/>
  <c r="N86" i="59"/>
  <c r="Q86" i="59"/>
  <c r="P86" i="59"/>
  <c r="S86" i="59"/>
  <c r="R86" i="59"/>
  <c r="U86" i="59"/>
  <c r="T86" i="59"/>
  <c r="W86" i="59"/>
  <c r="V86" i="59"/>
  <c r="Y86" i="59"/>
  <c r="X86" i="59"/>
  <c r="AA86" i="59"/>
  <c r="Z86" i="59"/>
  <c r="AC86" i="59"/>
  <c r="AB86" i="59"/>
  <c r="AE86" i="59"/>
  <c r="AD86" i="59"/>
  <c r="AG86" i="59"/>
  <c r="AF86" i="59"/>
  <c r="AI86" i="59"/>
  <c r="AH86" i="59"/>
  <c r="AK86" i="59"/>
  <c r="AJ86" i="59"/>
  <c r="AM86" i="59"/>
  <c r="AL86" i="59"/>
  <c r="AO86" i="59"/>
  <c r="AN86" i="59"/>
  <c r="I87" i="59"/>
  <c r="J87" i="59"/>
  <c r="K87" i="59"/>
  <c r="O87" i="59"/>
  <c r="N87" i="59" s="1"/>
  <c r="Q87" i="59"/>
  <c r="P87" i="59" s="1"/>
  <c r="S87" i="59"/>
  <c r="R87" i="59" s="1"/>
  <c r="U87" i="59"/>
  <c r="T87" i="59" s="1"/>
  <c r="W87" i="59"/>
  <c r="V87" i="59" s="1"/>
  <c r="Y87" i="59"/>
  <c r="X87" i="59" s="1"/>
  <c r="AA87" i="59"/>
  <c r="Z87" i="59" s="1"/>
  <c r="AC87" i="59"/>
  <c r="AB87" i="59" s="1"/>
  <c r="AE87" i="59"/>
  <c r="AD87" i="59" s="1"/>
  <c r="AG87" i="59"/>
  <c r="AF87" i="59" s="1"/>
  <c r="AI87" i="59"/>
  <c r="AH87" i="59" s="1"/>
  <c r="AK87" i="59"/>
  <c r="AJ87" i="59" s="1"/>
  <c r="AM87" i="59"/>
  <c r="AL87" i="59" s="1"/>
  <c r="AO87" i="59"/>
  <c r="AN87" i="59" s="1"/>
  <c r="I88" i="59"/>
  <c r="J88" i="59" s="1"/>
  <c r="K88" i="59"/>
  <c r="O88" i="59"/>
  <c r="N88" i="59" s="1"/>
  <c r="Q88" i="59"/>
  <c r="P88" i="59" s="1"/>
  <c r="S88" i="59"/>
  <c r="R88" i="59" s="1"/>
  <c r="U88" i="59"/>
  <c r="T88" i="59" s="1"/>
  <c r="W88" i="59"/>
  <c r="V88" i="59" s="1"/>
  <c r="Y88" i="59"/>
  <c r="X88" i="59" s="1"/>
  <c r="AA88" i="59"/>
  <c r="Z88" i="59" s="1"/>
  <c r="AC88" i="59"/>
  <c r="AB88" i="59" s="1"/>
  <c r="AE88" i="59"/>
  <c r="AD88" i="59" s="1"/>
  <c r="AG88" i="59"/>
  <c r="AF88" i="59" s="1"/>
  <c r="AI88" i="59"/>
  <c r="AH88" i="59" s="1"/>
  <c r="AK88" i="59"/>
  <c r="AJ88" i="59" s="1"/>
  <c r="AM88" i="59"/>
  <c r="AL88" i="59" s="1"/>
  <c r="AO88" i="59"/>
  <c r="AN88" i="59" s="1"/>
  <c r="I89" i="59"/>
  <c r="J89" i="59" s="1"/>
  <c r="K89" i="59"/>
  <c r="O89" i="59"/>
  <c r="N89" i="59" s="1"/>
  <c r="Q89" i="59"/>
  <c r="P89" i="59" s="1"/>
  <c r="S89" i="59"/>
  <c r="R89" i="59" s="1"/>
  <c r="U89" i="59"/>
  <c r="T89" i="59" s="1"/>
  <c r="W89" i="59"/>
  <c r="V89" i="59" s="1"/>
  <c r="Y89" i="59"/>
  <c r="X89" i="59" s="1"/>
  <c r="AA89" i="59"/>
  <c r="Z89" i="59" s="1"/>
  <c r="AC89" i="59"/>
  <c r="AB89" i="59" s="1"/>
  <c r="AE89" i="59"/>
  <c r="AD89" i="59" s="1"/>
  <c r="AG89" i="59"/>
  <c r="AF89" i="59" s="1"/>
  <c r="AI89" i="59"/>
  <c r="AH89" i="59" s="1"/>
  <c r="AK89" i="59"/>
  <c r="AJ89" i="59" s="1"/>
  <c r="AM89" i="59"/>
  <c r="AL89" i="59" s="1"/>
  <c r="AO89" i="59"/>
  <c r="AN89" i="59" s="1"/>
  <c r="I90" i="59"/>
  <c r="J90" i="59" s="1"/>
  <c r="K90" i="59"/>
  <c r="O90" i="59"/>
  <c r="N90" i="59"/>
  <c r="Q90" i="59"/>
  <c r="P90" i="59"/>
  <c r="S90" i="59"/>
  <c r="R90" i="59"/>
  <c r="U90" i="59"/>
  <c r="T90" i="59"/>
  <c r="W90" i="59"/>
  <c r="V90" i="59"/>
  <c r="Y90" i="59"/>
  <c r="X90" i="59"/>
  <c r="AA90" i="59"/>
  <c r="Z90" i="59"/>
  <c r="AC90" i="59"/>
  <c r="AB90" i="59"/>
  <c r="AE90" i="59"/>
  <c r="AD90" i="59"/>
  <c r="AG90" i="59"/>
  <c r="AF90" i="59"/>
  <c r="AI90" i="59"/>
  <c r="AH90" i="59"/>
  <c r="AK90" i="59"/>
  <c r="AJ90" i="59"/>
  <c r="AM90" i="59"/>
  <c r="AL90" i="59"/>
  <c r="AO90" i="59"/>
  <c r="AN90" i="59"/>
  <c r="I91" i="59"/>
  <c r="J91" i="59"/>
  <c r="K91" i="59"/>
  <c r="O91" i="59"/>
  <c r="N91" i="59" s="1"/>
  <c r="Q91" i="59"/>
  <c r="P91" i="59" s="1"/>
  <c r="S91" i="59"/>
  <c r="R91" i="59" s="1"/>
  <c r="U91" i="59"/>
  <c r="T91" i="59" s="1"/>
  <c r="W91" i="59"/>
  <c r="V91" i="59" s="1"/>
  <c r="Y91" i="59"/>
  <c r="X91" i="59" s="1"/>
  <c r="AA91" i="59"/>
  <c r="Z91" i="59" s="1"/>
  <c r="AC91" i="59"/>
  <c r="AB91" i="59" s="1"/>
  <c r="AE91" i="59"/>
  <c r="AD91" i="59" s="1"/>
  <c r="AG91" i="59"/>
  <c r="AF91" i="59" s="1"/>
  <c r="AI91" i="59"/>
  <c r="AH91" i="59" s="1"/>
  <c r="AK91" i="59"/>
  <c r="AJ91" i="59" s="1"/>
  <c r="AM91" i="59"/>
  <c r="AL91" i="59" s="1"/>
  <c r="AO91" i="59"/>
  <c r="AN91" i="59" s="1"/>
  <c r="I92" i="59"/>
  <c r="J92" i="59" s="1"/>
  <c r="K92" i="59"/>
  <c r="O92" i="59"/>
  <c r="N92" i="59" s="1"/>
  <c r="Q92" i="59"/>
  <c r="P92" i="59" s="1"/>
  <c r="S92" i="59"/>
  <c r="R92" i="59" s="1"/>
  <c r="U92" i="59"/>
  <c r="T92" i="59" s="1"/>
  <c r="W92" i="59"/>
  <c r="V92" i="59" s="1"/>
  <c r="Y92" i="59"/>
  <c r="X92" i="59" s="1"/>
  <c r="AA92" i="59"/>
  <c r="Z92" i="59" s="1"/>
  <c r="AC92" i="59"/>
  <c r="AB92" i="59" s="1"/>
  <c r="AE92" i="59"/>
  <c r="AD92" i="59" s="1"/>
  <c r="AG92" i="59"/>
  <c r="AF92" i="59" s="1"/>
  <c r="AI92" i="59"/>
  <c r="AH92" i="59" s="1"/>
  <c r="AK92" i="59"/>
  <c r="AJ92" i="59" s="1"/>
  <c r="AM92" i="59"/>
  <c r="AL92" i="59" s="1"/>
  <c r="AO92" i="59"/>
  <c r="AN92" i="59" s="1"/>
  <c r="I93" i="59"/>
  <c r="J93" i="59" s="1"/>
  <c r="K93" i="59"/>
  <c r="O93" i="59"/>
  <c r="N93" i="59" s="1"/>
  <c r="Q93" i="59"/>
  <c r="P93" i="59" s="1"/>
  <c r="S93" i="59"/>
  <c r="R93" i="59" s="1"/>
  <c r="U93" i="59"/>
  <c r="T93" i="59" s="1"/>
  <c r="W93" i="59"/>
  <c r="V93" i="59" s="1"/>
  <c r="Y93" i="59"/>
  <c r="X93" i="59" s="1"/>
  <c r="AA93" i="59"/>
  <c r="Z93" i="59" s="1"/>
  <c r="AC93" i="59"/>
  <c r="AB93" i="59" s="1"/>
  <c r="AE93" i="59"/>
  <c r="AD93" i="59" s="1"/>
  <c r="AG93" i="59"/>
  <c r="AF93" i="59" s="1"/>
  <c r="AI93" i="59"/>
  <c r="AH93" i="59" s="1"/>
  <c r="AK93" i="59"/>
  <c r="AJ93" i="59" s="1"/>
  <c r="AM93" i="59"/>
  <c r="AL93" i="59" s="1"/>
  <c r="AO93" i="59"/>
  <c r="AN93" i="59" s="1"/>
  <c r="I94" i="59"/>
  <c r="J94" i="59" s="1"/>
  <c r="K94" i="59"/>
  <c r="O94" i="59"/>
  <c r="N94" i="59" s="1"/>
  <c r="Q94" i="59"/>
  <c r="P94" i="59" s="1"/>
  <c r="S94" i="59"/>
  <c r="R94" i="59" s="1"/>
  <c r="U94" i="59"/>
  <c r="T94" i="59" s="1"/>
  <c r="W94" i="59"/>
  <c r="V94" i="59" s="1"/>
  <c r="Y94" i="59"/>
  <c r="X94" i="59" s="1"/>
  <c r="AA94" i="59"/>
  <c r="Z94" i="59" s="1"/>
  <c r="AC94" i="59"/>
  <c r="AB94" i="59" s="1"/>
  <c r="AE94" i="59"/>
  <c r="AD94" i="59" s="1"/>
  <c r="AG94" i="59"/>
  <c r="AF94" i="59" s="1"/>
  <c r="AI94" i="59"/>
  <c r="AH94" i="59" s="1"/>
  <c r="AK94" i="59"/>
  <c r="AJ94" i="59" s="1"/>
  <c r="AM94" i="59"/>
  <c r="AL94" i="59" s="1"/>
  <c r="AO94" i="59"/>
  <c r="AN94" i="59" s="1"/>
  <c r="I95" i="59"/>
  <c r="J95" i="59" s="1"/>
  <c r="K95" i="59"/>
  <c r="O95" i="59"/>
  <c r="N95" i="59"/>
  <c r="Q95" i="59"/>
  <c r="P95" i="59"/>
  <c r="S95" i="59"/>
  <c r="R95" i="59"/>
  <c r="U95" i="59"/>
  <c r="T95" i="59"/>
  <c r="W95" i="59"/>
  <c r="V95" i="59"/>
  <c r="Y95" i="59"/>
  <c r="X95" i="59"/>
  <c r="AA95" i="59"/>
  <c r="Z95" i="59"/>
  <c r="AC95" i="59"/>
  <c r="AB95" i="59"/>
  <c r="AE95" i="59"/>
  <c r="AD95" i="59"/>
  <c r="AG95" i="59"/>
  <c r="AF95" i="59"/>
  <c r="AI95" i="59"/>
  <c r="AH95" i="59"/>
  <c r="AK95" i="59"/>
  <c r="AJ95" i="59"/>
  <c r="AM95" i="59"/>
  <c r="AL95" i="59"/>
  <c r="AO95" i="59"/>
  <c r="AN95" i="59"/>
  <c r="I96" i="59"/>
  <c r="J96" i="59"/>
  <c r="K96" i="59"/>
  <c r="O96" i="59"/>
  <c r="N96" i="59" s="1"/>
  <c r="Q96" i="59"/>
  <c r="P96" i="59" s="1"/>
  <c r="S96" i="59"/>
  <c r="R96" i="59" s="1"/>
  <c r="U96" i="59"/>
  <c r="T96" i="59" s="1"/>
  <c r="W96" i="59"/>
  <c r="V96" i="59" s="1"/>
  <c r="Y96" i="59"/>
  <c r="X96" i="59" s="1"/>
  <c r="AA96" i="59"/>
  <c r="Z96" i="59" s="1"/>
  <c r="AC96" i="59"/>
  <c r="AB96" i="59" s="1"/>
  <c r="AE96" i="59"/>
  <c r="AD96" i="59" s="1"/>
  <c r="AG96" i="59"/>
  <c r="AF96" i="59" s="1"/>
  <c r="AI96" i="59"/>
  <c r="AH96" i="59" s="1"/>
  <c r="AK96" i="59"/>
  <c r="AJ96" i="59" s="1"/>
  <c r="AM96" i="59"/>
  <c r="AL96" i="59" s="1"/>
  <c r="AO96" i="59"/>
  <c r="AN96" i="59" s="1"/>
  <c r="AK97" i="59"/>
  <c r="AM97" i="59"/>
  <c r="AO97" i="59"/>
  <c r="I98" i="59"/>
  <c r="J98" i="59"/>
  <c r="K98" i="59"/>
  <c r="O98" i="59"/>
  <c r="N98" i="59" s="1"/>
  <c r="Q98" i="59"/>
  <c r="P98" i="59" s="1"/>
  <c r="S98" i="59"/>
  <c r="R98" i="59" s="1"/>
  <c r="U98" i="59"/>
  <c r="T98" i="59" s="1"/>
  <c r="W98" i="59"/>
  <c r="V98" i="59" s="1"/>
  <c r="Y98" i="59"/>
  <c r="X98" i="59" s="1"/>
  <c r="AA98" i="59"/>
  <c r="Z98" i="59" s="1"/>
  <c r="AC98" i="59"/>
  <c r="AB98" i="59" s="1"/>
  <c r="AE98" i="59"/>
  <c r="AD98" i="59" s="1"/>
  <c r="AG98" i="59"/>
  <c r="AF98" i="59" s="1"/>
  <c r="AI98" i="59"/>
  <c r="AH98" i="59" s="1"/>
  <c r="AK98" i="59"/>
  <c r="AJ98" i="59" s="1"/>
  <c r="AM98" i="59"/>
  <c r="AL98" i="59" s="1"/>
  <c r="AO98" i="59"/>
  <c r="AN98" i="59" s="1"/>
  <c r="I99" i="59"/>
  <c r="J99" i="59" s="1"/>
  <c r="K99" i="59"/>
  <c r="O99" i="59"/>
  <c r="N99" i="59" s="1"/>
  <c r="Q99" i="59"/>
  <c r="P99" i="59" s="1"/>
  <c r="S99" i="59"/>
  <c r="R99" i="59" s="1"/>
  <c r="U99" i="59"/>
  <c r="T99" i="59" s="1"/>
  <c r="W99" i="59"/>
  <c r="V99" i="59" s="1"/>
  <c r="Y99" i="59"/>
  <c r="X99" i="59" s="1"/>
  <c r="AA99" i="59"/>
  <c r="Z99" i="59" s="1"/>
  <c r="AC99" i="59"/>
  <c r="AB99" i="59" s="1"/>
  <c r="AE99" i="59"/>
  <c r="AD99" i="59" s="1"/>
  <c r="AG99" i="59"/>
  <c r="AF99" i="59" s="1"/>
  <c r="AI99" i="59"/>
  <c r="AH99" i="59" s="1"/>
  <c r="AK99" i="59"/>
  <c r="AJ99" i="59" s="1"/>
  <c r="AM99" i="59"/>
  <c r="AL99" i="59" s="1"/>
  <c r="AO99" i="59"/>
  <c r="AN99" i="59" s="1"/>
  <c r="I100" i="59"/>
  <c r="J100" i="59" s="1"/>
  <c r="K100" i="59"/>
  <c r="O100" i="59"/>
  <c r="N100" i="59" s="1"/>
  <c r="Q100" i="59"/>
  <c r="P100" i="59" s="1"/>
  <c r="S100" i="59"/>
  <c r="R100" i="59" s="1"/>
  <c r="U100" i="59"/>
  <c r="T100" i="59" s="1"/>
  <c r="W100" i="59"/>
  <c r="V100" i="59" s="1"/>
  <c r="Y100" i="59"/>
  <c r="X100" i="59" s="1"/>
  <c r="AA100" i="59"/>
  <c r="Z100" i="59" s="1"/>
  <c r="AC100" i="59"/>
  <c r="AB100" i="59" s="1"/>
  <c r="AE100" i="59"/>
  <c r="AD100" i="59" s="1"/>
  <c r="AG100" i="59"/>
  <c r="AF100" i="59" s="1"/>
  <c r="AI100" i="59"/>
  <c r="AH100" i="59" s="1"/>
  <c r="AK100" i="59"/>
  <c r="AJ100" i="59" s="1"/>
  <c r="AM100" i="59"/>
  <c r="AL100" i="59" s="1"/>
  <c r="AO100" i="59"/>
  <c r="AN100" i="59" s="1"/>
  <c r="I101" i="59"/>
  <c r="J101" i="59" s="1"/>
  <c r="K101" i="59"/>
  <c r="O101" i="59"/>
  <c r="N101" i="59"/>
  <c r="Q101" i="59"/>
  <c r="P101" i="59"/>
  <c r="S101" i="59"/>
  <c r="R101" i="59"/>
  <c r="U101" i="59"/>
  <c r="T101" i="59"/>
  <c r="W101" i="59"/>
  <c r="V101" i="59"/>
  <c r="Y101" i="59"/>
  <c r="X101" i="59"/>
  <c r="AA101" i="59"/>
  <c r="Z101" i="59"/>
  <c r="AC101" i="59"/>
  <c r="AB101" i="59"/>
  <c r="AE101" i="59"/>
  <c r="AD101" i="59"/>
  <c r="AG101" i="59"/>
  <c r="AF101" i="59"/>
  <c r="AI101" i="59"/>
  <c r="AH101" i="59"/>
  <c r="AK101" i="59"/>
  <c r="AJ101" i="59"/>
  <c r="AM101" i="59"/>
  <c r="AL101" i="59"/>
  <c r="AO101" i="59"/>
  <c r="AN101" i="59"/>
  <c r="I102" i="59"/>
  <c r="J102" i="59"/>
  <c r="K102" i="59"/>
  <c r="O102" i="59"/>
  <c r="N102" i="59" s="1"/>
  <c r="Q102" i="59"/>
  <c r="P102" i="59" s="1"/>
  <c r="S102" i="59"/>
  <c r="R102" i="59" s="1"/>
  <c r="U102" i="59"/>
  <c r="T102" i="59" s="1"/>
  <c r="W102" i="59"/>
  <c r="V102" i="59" s="1"/>
  <c r="Y102" i="59"/>
  <c r="X102" i="59" s="1"/>
  <c r="AA102" i="59"/>
  <c r="Z102" i="59" s="1"/>
  <c r="AC102" i="59"/>
  <c r="AB102" i="59" s="1"/>
  <c r="AE102" i="59"/>
  <c r="AD102" i="59" s="1"/>
  <c r="AG102" i="59"/>
  <c r="AF102" i="59" s="1"/>
  <c r="AI102" i="59"/>
  <c r="AH102" i="59" s="1"/>
  <c r="AK102" i="59"/>
  <c r="AJ102" i="59" s="1"/>
  <c r="AM102" i="59"/>
  <c r="AL102" i="59" s="1"/>
  <c r="AO102" i="59"/>
  <c r="AN102" i="59" s="1"/>
  <c r="I103" i="59"/>
  <c r="J103" i="59" s="1"/>
  <c r="K103" i="59"/>
  <c r="O103" i="59"/>
  <c r="N103" i="59" s="1"/>
  <c r="Q103" i="59"/>
  <c r="P103" i="59" s="1"/>
  <c r="S103" i="59"/>
  <c r="R103" i="59" s="1"/>
  <c r="U103" i="59"/>
  <c r="T103" i="59" s="1"/>
  <c r="W103" i="59"/>
  <c r="V103" i="59" s="1"/>
  <c r="Y103" i="59"/>
  <c r="X103" i="59" s="1"/>
  <c r="AA103" i="59"/>
  <c r="Z103" i="59" s="1"/>
  <c r="AC103" i="59"/>
  <c r="AB103" i="59" s="1"/>
  <c r="AE103" i="59"/>
  <c r="AD103" i="59" s="1"/>
  <c r="AG103" i="59"/>
  <c r="AF103" i="59" s="1"/>
  <c r="AI103" i="59"/>
  <c r="AH103" i="59" s="1"/>
  <c r="AK103" i="59"/>
  <c r="AJ103" i="59" s="1"/>
  <c r="AM103" i="59"/>
  <c r="AL103" i="59" s="1"/>
  <c r="AO103" i="59"/>
  <c r="AN103" i="59" s="1"/>
  <c r="I104" i="59"/>
  <c r="J104" i="59" s="1"/>
  <c r="K104" i="59"/>
  <c r="O104" i="59"/>
  <c r="N104" i="59" s="1"/>
  <c r="Q104" i="59"/>
  <c r="P104" i="59" s="1"/>
  <c r="S104" i="59"/>
  <c r="R104" i="59" s="1"/>
  <c r="U104" i="59"/>
  <c r="T104" i="59" s="1"/>
  <c r="W104" i="59"/>
  <c r="V104" i="59" s="1"/>
  <c r="Y104" i="59"/>
  <c r="X104" i="59" s="1"/>
  <c r="AA104" i="59"/>
  <c r="Z104" i="59" s="1"/>
  <c r="AC104" i="59"/>
  <c r="AB104" i="59" s="1"/>
  <c r="AE104" i="59"/>
  <c r="AD104" i="59" s="1"/>
  <c r="AG104" i="59"/>
  <c r="AF104" i="59" s="1"/>
  <c r="AI104" i="59"/>
  <c r="AH104" i="59" s="1"/>
  <c r="AK104" i="59"/>
  <c r="AJ104" i="59" s="1"/>
  <c r="AM104" i="59"/>
  <c r="AL104" i="59" s="1"/>
  <c r="AO104" i="59"/>
  <c r="AN104" i="59" s="1"/>
  <c r="I105" i="59"/>
  <c r="J105" i="59" s="1"/>
  <c r="K105" i="59"/>
  <c r="O105" i="59"/>
  <c r="N105" i="59"/>
  <c r="Q105" i="59"/>
  <c r="P105" i="59"/>
  <c r="S105" i="59"/>
  <c r="R105" i="59"/>
  <c r="U105" i="59"/>
  <c r="T105" i="59"/>
  <c r="W105" i="59"/>
  <c r="V105" i="59"/>
  <c r="Y105" i="59"/>
  <c r="X105" i="59"/>
  <c r="AA105" i="59"/>
  <c r="Z105" i="59"/>
  <c r="AC105" i="59"/>
  <c r="AB105" i="59"/>
  <c r="AE105" i="59"/>
  <c r="AD105" i="59"/>
  <c r="AG105" i="59"/>
  <c r="AF105" i="59"/>
  <c r="AI105" i="59"/>
  <c r="AH105" i="59"/>
  <c r="AK105" i="59"/>
  <c r="AJ105" i="59"/>
  <c r="AM105" i="59"/>
  <c r="AL105" i="59"/>
  <c r="AO105" i="59"/>
  <c r="AN105" i="59"/>
  <c r="I106" i="59"/>
  <c r="J106" i="59"/>
  <c r="K106" i="59"/>
  <c r="O106" i="59"/>
  <c r="N106" i="59" s="1"/>
  <c r="Q106" i="59"/>
  <c r="P106" i="59" s="1"/>
  <c r="S106" i="59"/>
  <c r="R106" i="59" s="1"/>
  <c r="U106" i="59"/>
  <c r="T106" i="59" s="1"/>
  <c r="W106" i="59"/>
  <c r="V106" i="59" s="1"/>
  <c r="Y106" i="59"/>
  <c r="X106" i="59" s="1"/>
  <c r="AA106" i="59"/>
  <c r="Z106" i="59" s="1"/>
  <c r="AC106" i="59"/>
  <c r="AB106" i="59" s="1"/>
  <c r="AE106" i="59"/>
  <c r="AD106" i="59" s="1"/>
  <c r="AG106" i="59"/>
  <c r="AF106" i="59" s="1"/>
  <c r="AI106" i="59"/>
  <c r="AH106" i="59" s="1"/>
  <c r="AK106" i="59"/>
  <c r="AJ106" i="59" s="1"/>
  <c r="AM106" i="59"/>
  <c r="AL106" i="59" s="1"/>
  <c r="AO106" i="59"/>
  <c r="AN106" i="59" s="1"/>
  <c r="I107" i="59"/>
  <c r="J107" i="59" s="1"/>
  <c r="K107" i="59"/>
  <c r="O107" i="59"/>
  <c r="N107" i="59" s="1"/>
  <c r="Q107" i="59"/>
  <c r="P107" i="59" s="1"/>
  <c r="S107" i="59"/>
  <c r="R107" i="59" s="1"/>
  <c r="U107" i="59"/>
  <c r="T107" i="59" s="1"/>
  <c r="W107" i="59"/>
  <c r="V107" i="59" s="1"/>
  <c r="Y107" i="59"/>
  <c r="X107" i="59" s="1"/>
  <c r="AA107" i="59"/>
  <c r="Z107" i="59" s="1"/>
  <c r="AC107" i="59"/>
  <c r="AB107" i="59" s="1"/>
  <c r="AE107" i="59"/>
  <c r="AD107" i="59" s="1"/>
  <c r="AG107" i="59"/>
  <c r="AF107" i="59" s="1"/>
  <c r="AI107" i="59"/>
  <c r="AH107" i="59" s="1"/>
  <c r="AK107" i="59"/>
  <c r="AJ107" i="59" s="1"/>
  <c r="AM107" i="59"/>
  <c r="AL107" i="59" s="1"/>
  <c r="AO107" i="59"/>
  <c r="AN107" i="59" s="1"/>
  <c r="I108" i="59"/>
  <c r="J108" i="59" s="1"/>
  <c r="K108" i="59"/>
  <c r="O108" i="59"/>
  <c r="N108" i="59" s="1"/>
  <c r="Q108" i="59"/>
  <c r="P108" i="59" s="1"/>
  <c r="S108" i="59"/>
  <c r="R108" i="59" s="1"/>
  <c r="U108" i="59"/>
  <c r="T108" i="59" s="1"/>
  <c r="W108" i="59"/>
  <c r="V108" i="59" s="1"/>
  <c r="Y108" i="59"/>
  <c r="X108" i="59" s="1"/>
  <c r="AA108" i="59"/>
  <c r="Z108" i="59" s="1"/>
  <c r="AC108" i="59"/>
  <c r="AB108" i="59" s="1"/>
  <c r="AE108" i="59"/>
  <c r="AD108" i="59" s="1"/>
  <c r="AG108" i="59"/>
  <c r="AF108" i="59" s="1"/>
  <c r="AI108" i="59"/>
  <c r="AH108" i="59" s="1"/>
  <c r="AK108" i="59"/>
  <c r="AJ108" i="59" s="1"/>
  <c r="AM108" i="59"/>
  <c r="AL108" i="59" s="1"/>
  <c r="AO108" i="59"/>
  <c r="AN108" i="59" s="1"/>
  <c r="I109" i="59"/>
  <c r="J109" i="59" s="1"/>
  <c r="K109" i="59"/>
  <c r="O109" i="59"/>
  <c r="N109" i="59"/>
  <c r="Q109" i="59"/>
  <c r="P109" i="59"/>
  <c r="S109" i="59"/>
  <c r="R109" i="59"/>
  <c r="U109" i="59"/>
  <c r="T109" i="59"/>
  <c r="W109" i="59"/>
  <c r="V109" i="59"/>
  <c r="Y109" i="59"/>
  <c r="X109" i="59"/>
  <c r="AA109" i="59"/>
  <c r="Z109" i="59"/>
  <c r="AC109" i="59"/>
  <c r="AB109" i="59"/>
  <c r="AE109" i="59"/>
  <c r="AD109" i="59"/>
  <c r="AG109" i="59"/>
  <c r="AF109" i="59"/>
  <c r="AI109" i="59"/>
  <c r="AH109" i="59"/>
  <c r="AK109" i="59"/>
  <c r="AJ109" i="59"/>
  <c r="AM109" i="59"/>
  <c r="AL109" i="59"/>
  <c r="AO109" i="59"/>
  <c r="AN109" i="59"/>
  <c r="I110" i="59"/>
  <c r="J110" i="59"/>
  <c r="K110" i="59"/>
  <c r="O110" i="59"/>
  <c r="N110" i="59" s="1"/>
  <c r="Q110" i="59"/>
  <c r="P110" i="59" s="1"/>
  <c r="S110" i="59"/>
  <c r="R110" i="59" s="1"/>
  <c r="U110" i="59"/>
  <c r="T110" i="59" s="1"/>
  <c r="W110" i="59"/>
  <c r="V110" i="59" s="1"/>
  <c r="Y110" i="59"/>
  <c r="X110" i="59" s="1"/>
  <c r="AA110" i="59"/>
  <c r="Z110" i="59" s="1"/>
  <c r="AC110" i="59"/>
  <c r="AB110" i="59" s="1"/>
  <c r="AE110" i="59"/>
  <c r="AD110" i="59" s="1"/>
  <c r="AG110" i="59"/>
  <c r="AF110" i="59" s="1"/>
  <c r="AI110" i="59"/>
  <c r="AH110" i="59" s="1"/>
  <c r="AK110" i="59"/>
  <c r="AJ110" i="59" s="1"/>
  <c r="AM110" i="59"/>
  <c r="AL110" i="59" s="1"/>
  <c r="AO110" i="59"/>
  <c r="AN110" i="59" s="1"/>
  <c r="I111" i="59"/>
  <c r="J111" i="59" s="1"/>
  <c r="K111" i="59"/>
  <c r="O111" i="59"/>
  <c r="N111" i="59" s="1"/>
  <c r="Q111" i="59"/>
  <c r="P111" i="59" s="1"/>
  <c r="S111" i="59"/>
  <c r="R111" i="59" s="1"/>
  <c r="U111" i="59"/>
  <c r="T111" i="59" s="1"/>
  <c r="W111" i="59"/>
  <c r="V111" i="59" s="1"/>
  <c r="Y111" i="59"/>
  <c r="X111" i="59" s="1"/>
  <c r="AA111" i="59"/>
  <c r="Z111" i="59" s="1"/>
  <c r="AC111" i="59"/>
  <c r="AB111" i="59" s="1"/>
  <c r="AE111" i="59"/>
  <c r="AD111" i="59" s="1"/>
  <c r="AG111" i="59"/>
  <c r="AF111" i="59" s="1"/>
  <c r="AI111" i="59"/>
  <c r="AH111" i="59" s="1"/>
  <c r="AK111" i="59"/>
  <c r="AJ111" i="59" s="1"/>
  <c r="AM111" i="59"/>
  <c r="AL111" i="59" s="1"/>
  <c r="AO111" i="59"/>
  <c r="AN111" i="59" s="1"/>
  <c r="I112" i="59"/>
  <c r="J112" i="59" s="1"/>
  <c r="K112" i="59"/>
  <c r="O112" i="59"/>
  <c r="N112" i="59" s="1"/>
  <c r="Q112" i="59"/>
  <c r="P112" i="59" s="1"/>
  <c r="S112" i="59"/>
  <c r="R112" i="59" s="1"/>
  <c r="U112" i="59"/>
  <c r="T112" i="59" s="1"/>
  <c r="W112" i="59"/>
  <c r="V112" i="59" s="1"/>
  <c r="Y112" i="59"/>
  <c r="X112" i="59" s="1"/>
  <c r="AA112" i="59"/>
  <c r="Z112" i="59" s="1"/>
  <c r="AC112" i="59"/>
  <c r="AB112" i="59" s="1"/>
  <c r="AE112" i="59"/>
  <c r="AD112" i="59" s="1"/>
  <c r="AG112" i="59"/>
  <c r="AF112" i="59" s="1"/>
  <c r="AI112" i="59"/>
  <c r="AH112" i="59" s="1"/>
  <c r="AK112" i="59"/>
  <c r="AJ112" i="59" s="1"/>
  <c r="AM112" i="59"/>
  <c r="AL112" i="59" s="1"/>
  <c r="AO112" i="59"/>
  <c r="AN112" i="59" s="1"/>
  <c r="I113" i="59"/>
  <c r="J113" i="59" s="1"/>
  <c r="K113" i="59"/>
  <c r="O113" i="59"/>
  <c r="N113" i="59"/>
  <c r="Q113" i="59"/>
  <c r="P113" i="59"/>
  <c r="S113" i="59"/>
  <c r="R113" i="59"/>
  <c r="U113" i="59"/>
  <c r="T113" i="59"/>
  <c r="W113" i="59"/>
  <c r="V113" i="59"/>
  <c r="Y113" i="59"/>
  <c r="X113" i="59"/>
  <c r="AA113" i="59"/>
  <c r="Z113" i="59"/>
  <c r="AC113" i="59"/>
  <c r="AB113" i="59"/>
  <c r="AE113" i="59"/>
  <c r="AD113" i="59"/>
  <c r="AG113" i="59"/>
  <c r="AF113" i="59"/>
  <c r="AI113" i="59"/>
  <c r="AH113" i="59"/>
  <c r="AK113" i="59"/>
  <c r="AJ113" i="59"/>
  <c r="AM113" i="59"/>
  <c r="AL113" i="59"/>
  <c r="AO113" i="59"/>
  <c r="AN113" i="59"/>
  <c r="I114" i="59"/>
  <c r="J114" i="59"/>
  <c r="K114" i="59"/>
  <c r="O114" i="59"/>
  <c r="N114" i="59" s="1"/>
  <c r="Q114" i="59"/>
  <c r="P114" i="59" s="1"/>
  <c r="S114" i="59"/>
  <c r="R114" i="59" s="1"/>
  <c r="U114" i="59"/>
  <c r="T114" i="59" s="1"/>
  <c r="W114" i="59"/>
  <c r="V114" i="59" s="1"/>
  <c r="Y114" i="59"/>
  <c r="X114" i="59" s="1"/>
  <c r="AA114" i="59"/>
  <c r="Z114" i="59" s="1"/>
  <c r="AC114" i="59"/>
  <c r="AB114" i="59" s="1"/>
  <c r="AE114" i="59"/>
  <c r="AD114" i="59" s="1"/>
  <c r="AG114" i="59"/>
  <c r="AF114" i="59" s="1"/>
  <c r="AI114" i="59"/>
  <c r="AH114" i="59" s="1"/>
  <c r="AK114" i="59"/>
  <c r="AJ114" i="59" s="1"/>
  <c r="AM114" i="59"/>
  <c r="AL114" i="59" s="1"/>
  <c r="AO114" i="59"/>
  <c r="AN114" i="59" s="1"/>
  <c r="I115" i="59"/>
  <c r="J115" i="59" s="1"/>
  <c r="K115" i="59"/>
  <c r="O115" i="59"/>
  <c r="N115" i="59" s="1"/>
  <c r="Q115" i="59"/>
  <c r="P115" i="59" s="1"/>
  <c r="S115" i="59"/>
  <c r="R115" i="59" s="1"/>
  <c r="U115" i="59"/>
  <c r="T115" i="59" s="1"/>
  <c r="W115" i="59"/>
  <c r="V115" i="59" s="1"/>
  <c r="Y115" i="59"/>
  <c r="X115" i="59" s="1"/>
  <c r="AA115" i="59"/>
  <c r="Z115" i="59" s="1"/>
  <c r="AC115" i="59"/>
  <c r="AB115" i="59" s="1"/>
  <c r="AE115" i="59"/>
  <c r="AD115" i="59" s="1"/>
  <c r="AG115" i="59"/>
  <c r="AF115" i="59" s="1"/>
  <c r="AI115" i="59"/>
  <c r="AH115" i="59" s="1"/>
  <c r="AK115" i="59"/>
  <c r="AJ115" i="59" s="1"/>
  <c r="AM115" i="59"/>
  <c r="AL115" i="59" s="1"/>
  <c r="AO115" i="59"/>
  <c r="AN115" i="59" s="1"/>
  <c r="I116" i="59"/>
  <c r="J116" i="59" s="1"/>
  <c r="K116" i="59"/>
  <c r="O116" i="59"/>
  <c r="N116" i="59" s="1"/>
  <c r="Q116" i="59"/>
  <c r="P116" i="59" s="1"/>
  <c r="S116" i="59"/>
  <c r="R116" i="59" s="1"/>
  <c r="U116" i="59"/>
  <c r="T116" i="59" s="1"/>
  <c r="W116" i="59"/>
  <c r="V116" i="59" s="1"/>
  <c r="Y116" i="59"/>
  <c r="X116" i="59" s="1"/>
  <c r="AA116" i="59"/>
  <c r="Z116" i="59" s="1"/>
  <c r="AC116" i="59"/>
  <c r="AB116" i="59" s="1"/>
  <c r="AE116" i="59"/>
  <c r="AD116" i="59" s="1"/>
  <c r="AG116" i="59"/>
  <c r="AF116" i="59" s="1"/>
  <c r="AI116" i="59"/>
  <c r="AH116" i="59" s="1"/>
  <c r="AK116" i="59"/>
  <c r="AJ116" i="59" s="1"/>
  <c r="AM116" i="59"/>
  <c r="AL116" i="59" s="1"/>
  <c r="AO116" i="59"/>
  <c r="AN116" i="59" s="1"/>
  <c r="I117" i="59"/>
  <c r="J117" i="59" s="1"/>
  <c r="K117" i="59"/>
  <c r="O117" i="59"/>
  <c r="N117" i="59"/>
  <c r="Q117" i="59"/>
  <c r="P117" i="59"/>
  <c r="S117" i="59"/>
  <c r="R117" i="59"/>
  <c r="U117" i="59"/>
  <c r="T117" i="59"/>
  <c r="W117" i="59"/>
  <c r="V117" i="59"/>
  <c r="Y117" i="59"/>
  <c r="X117" i="59"/>
  <c r="AA117" i="59"/>
  <c r="Z117" i="59"/>
  <c r="AC117" i="59"/>
  <c r="AB117" i="59"/>
  <c r="AE117" i="59"/>
  <c r="AD117" i="59"/>
  <c r="AG117" i="59"/>
  <c r="AF117" i="59"/>
  <c r="AI117" i="59"/>
  <c r="AH117" i="59"/>
  <c r="AK117" i="59"/>
  <c r="AJ117" i="59"/>
  <c r="AM117" i="59"/>
  <c r="AL117" i="59"/>
  <c r="AO117" i="59"/>
  <c r="AN117" i="59"/>
  <c r="I118" i="59"/>
  <c r="J118" i="59"/>
  <c r="K118" i="59"/>
  <c r="O118" i="59"/>
  <c r="N118" i="59" s="1"/>
  <c r="Q118" i="59"/>
  <c r="P118" i="59" s="1"/>
  <c r="S118" i="59"/>
  <c r="R118" i="59" s="1"/>
  <c r="U118" i="59"/>
  <c r="T118" i="59" s="1"/>
  <c r="W118" i="59"/>
  <c r="V118" i="59" s="1"/>
  <c r="Y118" i="59"/>
  <c r="X118" i="59" s="1"/>
  <c r="AA118" i="59"/>
  <c r="Z118" i="59" s="1"/>
  <c r="AC118" i="59"/>
  <c r="AB118" i="59" s="1"/>
  <c r="AE118" i="59"/>
  <c r="AD118" i="59" s="1"/>
  <c r="AG118" i="59"/>
  <c r="AF118" i="59" s="1"/>
  <c r="AI118" i="59"/>
  <c r="AH118" i="59" s="1"/>
  <c r="AK118" i="59"/>
  <c r="AJ118" i="59" s="1"/>
  <c r="AM118" i="59"/>
  <c r="AL118" i="59" s="1"/>
  <c r="AO118" i="59"/>
  <c r="AN118" i="59" s="1"/>
  <c r="I119" i="59"/>
  <c r="J119" i="59" s="1"/>
  <c r="K119" i="59"/>
  <c r="O119" i="59"/>
  <c r="N119" i="59" s="1"/>
  <c r="Q119" i="59"/>
  <c r="P119" i="59" s="1"/>
  <c r="S119" i="59"/>
  <c r="R119" i="59" s="1"/>
  <c r="U119" i="59"/>
  <c r="T119" i="59" s="1"/>
  <c r="W119" i="59"/>
  <c r="V119" i="59" s="1"/>
  <c r="Y119" i="59"/>
  <c r="X119" i="59" s="1"/>
  <c r="AA119" i="59"/>
  <c r="Z119" i="59" s="1"/>
  <c r="AC119" i="59"/>
  <c r="AB119" i="59" s="1"/>
  <c r="AE119" i="59"/>
  <c r="AD119" i="59" s="1"/>
  <c r="AG119" i="59"/>
  <c r="AF119" i="59" s="1"/>
  <c r="AI119" i="59"/>
  <c r="AH119" i="59" s="1"/>
  <c r="AK119" i="59"/>
  <c r="AJ119" i="59" s="1"/>
  <c r="AM119" i="59"/>
  <c r="AL119" i="59" s="1"/>
  <c r="AO119" i="59"/>
  <c r="AN119" i="59" s="1"/>
  <c r="I120" i="59"/>
  <c r="J120" i="59" s="1"/>
  <c r="K120" i="59"/>
  <c r="O120" i="59"/>
  <c r="N120" i="59" s="1"/>
  <c r="Q120" i="59"/>
  <c r="P120" i="59" s="1"/>
  <c r="S120" i="59"/>
  <c r="R120" i="59" s="1"/>
  <c r="U120" i="59"/>
  <c r="T120" i="59" s="1"/>
  <c r="W120" i="59"/>
  <c r="V120" i="59" s="1"/>
  <c r="Y120" i="59"/>
  <c r="X120" i="59" s="1"/>
  <c r="AA120" i="59"/>
  <c r="Z120" i="59" s="1"/>
  <c r="AC120" i="59"/>
  <c r="AB120" i="59" s="1"/>
  <c r="AE120" i="59"/>
  <c r="AD120" i="59" s="1"/>
  <c r="AG120" i="59"/>
  <c r="AF120" i="59" s="1"/>
  <c r="AI120" i="59"/>
  <c r="AH120" i="59" s="1"/>
  <c r="AK120" i="59"/>
  <c r="AJ120" i="59" s="1"/>
  <c r="AM120" i="59"/>
  <c r="AL120" i="59" s="1"/>
  <c r="AO120" i="59"/>
  <c r="AN120" i="59" s="1"/>
  <c r="I121" i="59"/>
  <c r="J121" i="59" s="1"/>
  <c r="K121" i="59"/>
  <c r="O121" i="59"/>
  <c r="N121" i="59"/>
  <c r="Q121" i="59"/>
  <c r="P121" i="59"/>
  <c r="S121" i="59"/>
  <c r="R121" i="59"/>
  <c r="U121" i="59"/>
  <c r="T121" i="59"/>
  <c r="W121" i="59"/>
  <c r="V121" i="59"/>
  <c r="Y121" i="59"/>
  <c r="X121" i="59"/>
  <c r="AA121" i="59"/>
  <c r="Z121" i="59"/>
  <c r="AC121" i="59"/>
  <c r="AB121" i="59"/>
  <c r="AE121" i="59"/>
  <c r="AD121" i="59"/>
  <c r="AG121" i="59"/>
  <c r="AF121" i="59"/>
  <c r="AI121" i="59"/>
  <c r="AH121" i="59"/>
  <c r="AK121" i="59"/>
  <c r="AJ121" i="59"/>
  <c r="AM121" i="59"/>
  <c r="AL121" i="59"/>
  <c r="AO121" i="59"/>
  <c r="AN121" i="59"/>
  <c r="I122" i="59"/>
  <c r="J122" i="59"/>
  <c r="K122" i="59"/>
  <c r="O122" i="59"/>
  <c r="N122" i="59" s="1"/>
  <c r="Q122" i="59"/>
  <c r="P122" i="59" s="1"/>
  <c r="S122" i="59"/>
  <c r="R122" i="59" s="1"/>
  <c r="U122" i="59"/>
  <c r="T122" i="59" s="1"/>
  <c r="W122" i="59"/>
  <c r="V122" i="59" s="1"/>
  <c r="Y122" i="59"/>
  <c r="X122" i="59" s="1"/>
  <c r="AA122" i="59"/>
  <c r="Z122" i="59" s="1"/>
  <c r="AC122" i="59"/>
  <c r="AB122" i="59" s="1"/>
  <c r="AE122" i="59"/>
  <c r="AD122" i="59" s="1"/>
  <c r="AG122" i="59"/>
  <c r="AF122" i="59" s="1"/>
  <c r="AI122" i="59"/>
  <c r="AH122" i="59" s="1"/>
  <c r="AK122" i="59"/>
  <c r="AJ122" i="59" s="1"/>
  <c r="AM122" i="59"/>
  <c r="AL122" i="59" s="1"/>
  <c r="AO122" i="59"/>
  <c r="AN122" i="59" s="1"/>
  <c r="I123" i="59"/>
  <c r="J123" i="59" s="1"/>
  <c r="K123" i="59"/>
  <c r="O123" i="59"/>
  <c r="N123" i="59" s="1"/>
  <c r="Q123" i="59"/>
  <c r="P123" i="59" s="1"/>
  <c r="S123" i="59"/>
  <c r="R123" i="59" s="1"/>
  <c r="U123" i="59"/>
  <c r="T123" i="59" s="1"/>
  <c r="W123" i="59"/>
  <c r="V123" i="59" s="1"/>
  <c r="Y123" i="59"/>
  <c r="X123" i="59" s="1"/>
  <c r="AA123" i="59"/>
  <c r="Z123" i="59" s="1"/>
  <c r="AC123" i="59"/>
  <c r="AB123" i="59" s="1"/>
  <c r="AE123" i="59"/>
  <c r="AD123" i="59" s="1"/>
  <c r="AG123" i="59"/>
  <c r="AF123" i="59" s="1"/>
  <c r="AI123" i="59"/>
  <c r="AH123" i="59" s="1"/>
  <c r="AK123" i="59"/>
  <c r="AJ123" i="59" s="1"/>
  <c r="AM123" i="59"/>
  <c r="AL123" i="59" s="1"/>
  <c r="AO123" i="59"/>
  <c r="AN123" i="59" s="1"/>
  <c r="I124" i="59"/>
  <c r="J124" i="59" s="1"/>
  <c r="K124" i="59"/>
  <c r="O124" i="59"/>
  <c r="N124" i="59" s="1"/>
  <c r="Q124" i="59"/>
  <c r="P124" i="59" s="1"/>
  <c r="S124" i="59"/>
  <c r="R124" i="59" s="1"/>
  <c r="U124" i="59"/>
  <c r="T124" i="59" s="1"/>
  <c r="W124" i="59"/>
  <c r="V124" i="59" s="1"/>
  <c r="Y124" i="59"/>
  <c r="X124" i="59" s="1"/>
  <c r="AA124" i="59"/>
  <c r="Z124" i="59" s="1"/>
  <c r="AC124" i="59"/>
  <c r="AB124" i="59" s="1"/>
  <c r="AE124" i="59"/>
  <c r="AD124" i="59" s="1"/>
  <c r="AG124" i="59"/>
  <c r="AF124" i="59" s="1"/>
  <c r="AI124" i="59"/>
  <c r="AH124" i="59" s="1"/>
  <c r="AK124" i="59"/>
  <c r="AJ124" i="59" s="1"/>
  <c r="AM124" i="59"/>
  <c r="AL124" i="59" s="1"/>
  <c r="AO124" i="59"/>
  <c r="AN124" i="59" s="1"/>
  <c r="I125" i="59"/>
  <c r="J125" i="59" s="1"/>
  <c r="K125" i="59"/>
  <c r="O125" i="59"/>
  <c r="N125" i="59"/>
  <c r="Q125" i="59"/>
  <c r="P125" i="59"/>
  <c r="S125" i="59"/>
  <c r="R125" i="59"/>
  <c r="U125" i="59"/>
  <c r="T125" i="59"/>
  <c r="W125" i="59"/>
  <c r="V125" i="59"/>
  <c r="Y125" i="59"/>
  <c r="X125" i="59"/>
  <c r="AA125" i="59"/>
  <c r="Z125" i="59"/>
  <c r="AC125" i="59"/>
  <c r="AB125" i="59"/>
  <c r="AE125" i="59"/>
  <c r="AD125" i="59"/>
  <c r="AG125" i="59"/>
  <c r="AF125" i="59"/>
  <c r="AI125" i="59"/>
  <c r="AH125" i="59"/>
  <c r="AK125" i="59"/>
  <c r="AJ125" i="59"/>
  <c r="AM125" i="59"/>
  <c r="AL125" i="59"/>
  <c r="AO125" i="59"/>
  <c r="AN125" i="59"/>
  <c r="I126" i="59"/>
  <c r="J126" i="59"/>
  <c r="K126" i="59"/>
  <c r="O126" i="59"/>
  <c r="N126" i="59" s="1"/>
  <c r="Q126" i="59"/>
  <c r="P126" i="59" s="1"/>
  <c r="S126" i="59"/>
  <c r="R126" i="59" s="1"/>
  <c r="U126" i="59"/>
  <c r="T126" i="59" s="1"/>
  <c r="W126" i="59"/>
  <c r="V126" i="59" s="1"/>
  <c r="Y126" i="59"/>
  <c r="X126" i="59" s="1"/>
  <c r="AA126" i="59"/>
  <c r="Z126" i="59" s="1"/>
  <c r="AC126" i="59"/>
  <c r="AB126" i="59" s="1"/>
  <c r="AE126" i="59"/>
  <c r="AD126" i="59" s="1"/>
  <c r="AG126" i="59"/>
  <c r="AF126" i="59" s="1"/>
  <c r="AI126" i="59"/>
  <c r="AH126" i="59" s="1"/>
  <c r="AK126" i="59"/>
  <c r="AJ126" i="59" s="1"/>
  <c r="AM126" i="59"/>
  <c r="AL126" i="59" s="1"/>
  <c r="AO126" i="59"/>
  <c r="AN126" i="59" s="1"/>
  <c r="I127" i="59"/>
  <c r="J127" i="59" s="1"/>
  <c r="K127" i="59"/>
  <c r="O127" i="59"/>
  <c r="N127" i="59" s="1"/>
  <c r="Q127" i="59"/>
  <c r="P127" i="59" s="1"/>
  <c r="S127" i="59"/>
  <c r="R127" i="59" s="1"/>
  <c r="U127" i="59"/>
  <c r="T127" i="59" s="1"/>
  <c r="W127" i="59"/>
  <c r="V127" i="59" s="1"/>
  <c r="Y127" i="59"/>
  <c r="X127" i="59" s="1"/>
  <c r="AA127" i="59"/>
  <c r="Z127" i="59" s="1"/>
  <c r="AC127" i="59"/>
  <c r="AB127" i="59" s="1"/>
  <c r="AE127" i="59"/>
  <c r="AD127" i="59" s="1"/>
  <c r="AG127" i="59"/>
  <c r="AF127" i="59" s="1"/>
  <c r="AI127" i="59"/>
  <c r="AH127" i="59" s="1"/>
  <c r="AK127" i="59"/>
  <c r="AJ127" i="59" s="1"/>
  <c r="AM127" i="59"/>
  <c r="AL127" i="59" s="1"/>
  <c r="AO127" i="59"/>
  <c r="AN127" i="59" s="1"/>
  <c r="I128" i="59"/>
  <c r="J128" i="59" s="1"/>
  <c r="K128" i="59"/>
  <c r="O128" i="59"/>
  <c r="N128" i="59" s="1"/>
  <c r="Q128" i="59"/>
  <c r="P128" i="59" s="1"/>
  <c r="S128" i="59"/>
  <c r="R128" i="59" s="1"/>
  <c r="U128" i="59"/>
  <c r="T128" i="59" s="1"/>
  <c r="W128" i="59"/>
  <c r="V128" i="59" s="1"/>
  <c r="Y128" i="59"/>
  <c r="X128" i="59" s="1"/>
  <c r="AA128" i="59"/>
  <c r="Z128" i="59" s="1"/>
  <c r="AC128" i="59"/>
  <c r="AB128" i="59" s="1"/>
  <c r="AE128" i="59"/>
  <c r="AD128" i="59" s="1"/>
  <c r="AG128" i="59"/>
  <c r="AF128" i="59" s="1"/>
  <c r="AI128" i="59"/>
  <c r="AH128" i="59" s="1"/>
  <c r="AK128" i="59"/>
  <c r="AJ128" i="59" s="1"/>
  <c r="AM128" i="59"/>
  <c r="AL128" i="59" s="1"/>
  <c r="AO128" i="59"/>
  <c r="AN128" i="59" s="1"/>
  <c r="I129" i="59"/>
  <c r="J129" i="59" s="1"/>
  <c r="K129" i="59"/>
  <c r="O129" i="59"/>
  <c r="N129" i="59"/>
  <c r="Q129" i="59"/>
  <c r="P129" i="59"/>
  <c r="S129" i="59"/>
  <c r="R129" i="59"/>
  <c r="U129" i="59"/>
  <c r="T129" i="59"/>
  <c r="W129" i="59"/>
  <c r="V129" i="59"/>
  <c r="Y129" i="59"/>
  <c r="X129" i="59"/>
  <c r="AA129" i="59"/>
  <c r="Z129" i="59"/>
  <c r="AC129" i="59"/>
  <c r="AB129" i="59"/>
  <c r="AE129" i="59"/>
  <c r="AD129" i="59"/>
  <c r="AG129" i="59"/>
  <c r="AF129" i="59"/>
  <c r="AI129" i="59"/>
  <c r="AH129" i="59"/>
  <c r="AK129" i="59"/>
  <c r="AJ129" i="59"/>
  <c r="AM129" i="59"/>
  <c r="AL129" i="59"/>
  <c r="AO129" i="59"/>
  <c r="AN129" i="59"/>
  <c r="I130" i="59"/>
  <c r="J130" i="59"/>
  <c r="K130" i="59"/>
  <c r="O130" i="59"/>
  <c r="N130" i="59" s="1"/>
  <c r="Q130" i="59"/>
  <c r="P130" i="59" s="1"/>
  <c r="S130" i="59"/>
  <c r="R130" i="59" s="1"/>
  <c r="U130" i="59"/>
  <c r="T130" i="59" s="1"/>
  <c r="W130" i="59"/>
  <c r="V130" i="59" s="1"/>
  <c r="Y130" i="59"/>
  <c r="X130" i="59" s="1"/>
  <c r="AA130" i="59"/>
  <c r="Z130" i="59" s="1"/>
  <c r="AC130" i="59"/>
  <c r="AB130" i="59" s="1"/>
  <c r="AE130" i="59"/>
  <c r="AD130" i="59" s="1"/>
  <c r="AG130" i="59"/>
  <c r="AF130" i="59" s="1"/>
  <c r="AI130" i="59"/>
  <c r="AH130" i="59" s="1"/>
  <c r="AK130" i="59"/>
  <c r="AJ130" i="59" s="1"/>
  <c r="AM130" i="59"/>
  <c r="AL130" i="59" s="1"/>
  <c r="AO130" i="59"/>
  <c r="AN130" i="59" s="1"/>
  <c r="I131" i="59"/>
  <c r="J131" i="59" s="1"/>
  <c r="K131" i="59"/>
  <c r="O131" i="59"/>
  <c r="N131" i="59" s="1"/>
  <c r="Q131" i="59"/>
  <c r="P131" i="59" s="1"/>
  <c r="S131" i="59"/>
  <c r="R131" i="59" s="1"/>
  <c r="U131" i="59"/>
  <c r="T131" i="59" s="1"/>
  <c r="W131" i="59"/>
  <c r="V131" i="59" s="1"/>
  <c r="Y131" i="59"/>
  <c r="X131" i="59" s="1"/>
  <c r="AA131" i="59"/>
  <c r="Z131" i="59" s="1"/>
  <c r="AC131" i="59"/>
  <c r="AB131" i="59" s="1"/>
  <c r="AE131" i="59"/>
  <c r="AD131" i="59" s="1"/>
  <c r="AG131" i="59"/>
  <c r="AF131" i="59" s="1"/>
  <c r="AI131" i="59"/>
  <c r="AH131" i="59" s="1"/>
  <c r="AK131" i="59"/>
  <c r="AJ131" i="59" s="1"/>
  <c r="AM131" i="59"/>
  <c r="AL131" i="59" s="1"/>
  <c r="AO131" i="59"/>
  <c r="AN131" i="59" s="1"/>
  <c r="I132" i="59"/>
  <c r="J132" i="59" s="1"/>
  <c r="K132" i="59"/>
  <c r="O132" i="59"/>
  <c r="N132" i="59" s="1"/>
  <c r="Q132" i="59"/>
  <c r="P132" i="59" s="1"/>
  <c r="S132" i="59"/>
  <c r="R132" i="59" s="1"/>
  <c r="U132" i="59"/>
  <c r="T132" i="59" s="1"/>
  <c r="W132" i="59"/>
  <c r="V132" i="59" s="1"/>
  <c r="Y132" i="59"/>
  <c r="X132" i="59" s="1"/>
  <c r="AA132" i="59"/>
  <c r="Z132" i="59" s="1"/>
  <c r="AC132" i="59"/>
  <c r="AB132" i="59" s="1"/>
  <c r="AE132" i="59"/>
  <c r="AD132" i="59" s="1"/>
  <c r="AG132" i="59"/>
  <c r="AF132" i="59" s="1"/>
  <c r="AI132" i="59"/>
  <c r="AH132" i="59" s="1"/>
  <c r="AK132" i="59"/>
  <c r="AJ132" i="59" s="1"/>
  <c r="AM132" i="59"/>
  <c r="AL132" i="59" s="1"/>
  <c r="AO132" i="59"/>
  <c r="AN132" i="59" s="1"/>
  <c r="I133" i="59"/>
  <c r="J133" i="59" s="1"/>
  <c r="K133" i="59"/>
  <c r="O133" i="59"/>
  <c r="N133" i="59"/>
  <c r="Q133" i="59"/>
  <c r="P133" i="59"/>
  <c r="S133" i="59"/>
  <c r="R133" i="59"/>
  <c r="U133" i="59"/>
  <c r="T133" i="59"/>
  <c r="W133" i="59"/>
  <c r="V133" i="59"/>
  <c r="Y133" i="59"/>
  <c r="X133" i="59"/>
  <c r="AA133" i="59"/>
  <c r="Z133" i="59"/>
  <c r="AC133" i="59"/>
  <c r="AB133" i="59"/>
  <c r="AE133" i="59"/>
  <c r="AD133" i="59"/>
  <c r="AG133" i="59"/>
  <c r="AF133" i="59"/>
  <c r="AI133" i="59"/>
  <c r="AH133" i="59"/>
  <c r="AK133" i="59"/>
  <c r="AJ133" i="59"/>
  <c r="AM133" i="59"/>
  <c r="AL133" i="59"/>
  <c r="AO133" i="59"/>
  <c r="AN133" i="59"/>
  <c r="I134" i="59"/>
  <c r="J134" i="59"/>
  <c r="K134" i="59"/>
  <c r="O134" i="59"/>
  <c r="N134" i="59" s="1"/>
  <c r="Q134" i="59"/>
  <c r="P134" i="59" s="1"/>
  <c r="S134" i="59"/>
  <c r="R134" i="59" s="1"/>
  <c r="U134" i="59"/>
  <c r="T134" i="59" s="1"/>
  <c r="W134" i="59"/>
  <c r="V134" i="59" s="1"/>
  <c r="Y134" i="59"/>
  <c r="X134" i="59" s="1"/>
  <c r="AA134" i="59"/>
  <c r="Z134" i="59" s="1"/>
  <c r="AC134" i="59"/>
  <c r="AB134" i="59" s="1"/>
  <c r="AE134" i="59"/>
  <c r="AD134" i="59" s="1"/>
  <c r="AG134" i="59"/>
  <c r="AF134" i="59" s="1"/>
  <c r="AI134" i="59"/>
  <c r="AH134" i="59" s="1"/>
  <c r="AK134" i="59"/>
  <c r="AJ134" i="59" s="1"/>
  <c r="AM134" i="59"/>
  <c r="AL134" i="59" s="1"/>
  <c r="AO134" i="59"/>
  <c r="AN134" i="59" s="1"/>
  <c r="I135" i="59"/>
  <c r="J135" i="59" s="1"/>
  <c r="K135" i="59"/>
  <c r="O135" i="59"/>
  <c r="N135" i="59" s="1"/>
  <c r="Q135" i="59"/>
  <c r="P135" i="59" s="1"/>
  <c r="S135" i="59"/>
  <c r="R135" i="59" s="1"/>
  <c r="U135" i="59"/>
  <c r="T135" i="59" s="1"/>
  <c r="W135" i="59"/>
  <c r="V135" i="59" s="1"/>
  <c r="Y135" i="59"/>
  <c r="X135" i="59" s="1"/>
  <c r="AA135" i="59"/>
  <c r="Z135" i="59" s="1"/>
  <c r="AC135" i="59"/>
  <c r="AB135" i="59" s="1"/>
  <c r="AE135" i="59"/>
  <c r="AD135" i="59" s="1"/>
  <c r="AG135" i="59"/>
  <c r="AF135" i="59" s="1"/>
  <c r="AI135" i="59"/>
  <c r="AH135" i="59" s="1"/>
  <c r="AK135" i="59"/>
  <c r="AJ135" i="59" s="1"/>
  <c r="AM135" i="59"/>
  <c r="AL135" i="59" s="1"/>
  <c r="AO135" i="59"/>
  <c r="AN135" i="59" s="1"/>
  <c r="I136" i="59"/>
  <c r="J136" i="59" s="1"/>
  <c r="K136" i="59"/>
  <c r="O136" i="59"/>
  <c r="N136" i="59" s="1"/>
  <c r="Q136" i="59"/>
  <c r="P136" i="59" s="1"/>
  <c r="S136" i="59"/>
  <c r="R136" i="59" s="1"/>
  <c r="U136" i="59"/>
  <c r="T136" i="59" s="1"/>
  <c r="W136" i="59"/>
  <c r="V136" i="59" s="1"/>
  <c r="Y136" i="59"/>
  <c r="X136" i="59" s="1"/>
  <c r="AA136" i="59"/>
  <c r="Z136" i="59" s="1"/>
  <c r="AC136" i="59"/>
  <c r="AB136" i="59" s="1"/>
  <c r="AE136" i="59"/>
  <c r="AD136" i="59" s="1"/>
  <c r="AG136" i="59"/>
  <c r="AF136" i="59" s="1"/>
  <c r="AI136" i="59"/>
  <c r="AH136" i="59" s="1"/>
  <c r="AK136" i="59"/>
  <c r="AJ136" i="59" s="1"/>
  <c r="AM136" i="59"/>
  <c r="AL136" i="59" s="1"/>
  <c r="AO136" i="59"/>
  <c r="AN136" i="59" s="1"/>
  <c r="I137" i="59"/>
  <c r="J137" i="59" s="1"/>
  <c r="K137" i="59"/>
  <c r="O137" i="59"/>
  <c r="N137" i="59"/>
  <c r="Q137" i="59"/>
  <c r="P137" i="59"/>
  <c r="S137" i="59"/>
  <c r="R137" i="59"/>
  <c r="U137" i="59"/>
  <c r="T137" i="59"/>
  <c r="W137" i="59"/>
  <c r="V137" i="59"/>
  <c r="Y137" i="59"/>
  <c r="X137" i="59"/>
  <c r="AA137" i="59"/>
  <c r="Z137" i="59"/>
  <c r="AC137" i="59"/>
  <c r="AB137" i="59"/>
  <c r="AE137" i="59"/>
  <c r="AD137" i="59"/>
  <c r="AG137" i="59"/>
  <c r="AF137" i="59"/>
  <c r="AI137" i="59"/>
  <c r="AH137" i="59"/>
  <c r="AK137" i="59"/>
  <c r="AJ137" i="59"/>
  <c r="AM137" i="59"/>
  <c r="AL137" i="59"/>
  <c r="AO137" i="59"/>
  <c r="AN137" i="59"/>
  <c r="I138" i="59"/>
  <c r="J138" i="59"/>
  <c r="K138" i="59"/>
  <c r="O138" i="59"/>
  <c r="N138" i="59" s="1"/>
  <c r="Q138" i="59"/>
  <c r="P138" i="59" s="1"/>
  <c r="S138" i="59"/>
  <c r="R138" i="59" s="1"/>
  <c r="U138" i="59"/>
  <c r="T138" i="59" s="1"/>
  <c r="W138" i="59"/>
  <c r="V138" i="59" s="1"/>
  <c r="Y138" i="59"/>
  <c r="X138" i="59" s="1"/>
  <c r="AA138" i="59"/>
  <c r="Z138" i="59" s="1"/>
  <c r="AC138" i="59"/>
  <c r="AB138" i="59" s="1"/>
  <c r="AE138" i="59"/>
  <c r="AD138" i="59" s="1"/>
  <c r="AG138" i="59"/>
  <c r="AF138" i="59" s="1"/>
  <c r="AI138" i="59"/>
  <c r="AH138" i="59" s="1"/>
  <c r="AK138" i="59"/>
  <c r="AJ138" i="59" s="1"/>
  <c r="AM138" i="59"/>
  <c r="AL138" i="59" s="1"/>
  <c r="AO138" i="59"/>
  <c r="AN138" i="59" s="1"/>
  <c r="I139" i="59"/>
  <c r="J139" i="59" s="1"/>
  <c r="K139" i="59"/>
  <c r="O139" i="59"/>
  <c r="N139" i="59" s="1"/>
  <c r="Q139" i="59"/>
  <c r="P139" i="59" s="1"/>
  <c r="S139" i="59"/>
  <c r="R139" i="59" s="1"/>
  <c r="U139" i="59"/>
  <c r="T139" i="59" s="1"/>
  <c r="W139" i="59"/>
  <c r="V139" i="59" s="1"/>
  <c r="Y139" i="59"/>
  <c r="X139" i="59" s="1"/>
  <c r="AA139" i="59"/>
  <c r="Z139" i="59" s="1"/>
  <c r="AC139" i="59"/>
  <c r="AB139" i="59" s="1"/>
  <c r="AE139" i="59"/>
  <c r="AD139" i="59" s="1"/>
  <c r="AG139" i="59"/>
  <c r="AF139" i="59" s="1"/>
  <c r="AI139" i="59"/>
  <c r="AH139" i="59" s="1"/>
  <c r="AK139" i="59"/>
  <c r="AJ139" i="59" s="1"/>
  <c r="AM139" i="59"/>
  <c r="AL139" i="59" s="1"/>
  <c r="AO139" i="59"/>
  <c r="AN139" i="59" s="1"/>
  <c r="I140" i="59"/>
  <c r="J140" i="59" s="1"/>
  <c r="K140" i="59"/>
  <c r="O140" i="59"/>
  <c r="N140" i="59" s="1"/>
  <c r="Q140" i="59"/>
  <c r="P140" i="59" s="1"/>
  <c r="S140" i="59"/>
  <c r="R140" i="59" s="1"/>
  <c r="U140" i="59"/>
  <c r="T140" i="59" s="1"/>
  <c r="W140" i="59"/>
  <c r="V140" i="59" s="1"/>
  <c r="Y140" i="59"/>
  <c r="X140" i="59" s="1"/>
  <c r="AA140" i="59"/>
  <c r="Z140" i="59" s="1"/>
  <c r="AC140" i="59"/>
  <c r="AB140" i="59" s="1"/>
  <c r="AE140" i="59"/>
  <c r="AD140" i="59" s="1"/>
  <c r="AG140" i="59"/>
  <c r="AF140" i="59" s="1"/>
  <c r="AI140" i="59"/>
  <c r="AH140" i="59" s="1"/>
  <c r="AK140" i="59"/>
  <c r="AJ140" i="59" s="1"/>
  <c r="AM140" i="59"/>
  <c r="AL140" i="59" s="1"/>
  <c r="AO140" i="59"/>
  <c r="AN140" i="59" s="1"/>
  <c r="I141" i="59"/>
  <c r="J141" i="59" s="1"/>
  <c r="K141" i="59"/>
  <c r="O141" i="59"/>
  <c r="N141" i="59"/>
  <c r="Q141" i="59"/>
  <c r="P141" i="59"/>
  <c r="S141" i="59"/>
  <c r="R141" i="59"/>
  <c r="U141" i="59"/>
  <c r="T141" i="59"/>
  <c r="W141" i="59"/>
  <c r="V141" i="59"/>
  <c r="Y141" i="59"/>
  <c r="X141" i="59"/>
  <c r="AA141" i="59"/>
  <c r="Z141" i="59"/>
  <c r="AC141" i="59"/>
  <c r="AB141" i="59"/>
  <c r="AE141" i="59"/>
  <c r="AD141" i="59"/>
  <c r="AG141" i="59"/>
  <c r="AF141" i="59"/>
  <c r="AI141" i="59"/>
  <c r="AH141" i="59"/>
  <c r="AK141" i="59"/>
  <c r="AJ141" i="59"/>
  <c r="AM141" i="59"/>
  <c r="AL141" i="59"/>
  <c r="AO141" i="59"/>
  <c r="AN141" i="59"/>
  <c r="I142" i="59"/>
  <c r="J142" i="59"/>
  <c r="K142" i="59"/>
  <c r="O142" i="59"/>
  <c r="N142" i="59" s="1"/>
  <c r="Q142" i="59"/>
  <c r="P142" i="59" s="1"/>
  <c r="S142" i="59"/>
  <c r="R142" i="59" s="1"/>
  <c r="U142" i="59"/>
  <c r="T142" i="59" s="1"/>
  <c r="W142" i="59"/>
  <c r="V142" i="59" s="1"/>
  <c r="Y142" i="59"/>
  <c r="X142" i="59" s="1"/>
  <c r="AA142" i="59"/>
  <c r="Z142" i="59" s="1"/>
  <c r="AC142" i="59"/>
  <c r="AB142" i="59" s="1"/>
  <c r="AE142" i="59"/>
  <c r="AD142" i="59" s="1"/>
  <c r="AG142" i="59"/>
  <c r="AF142" i="59" s="1"/>
  <c r="AI142" i="59"/>
  <c r="AH142" i="59" s="1"/>
  <c r="AK142" i="59"/>
  <c r="AJ142" i="59" s="1"/>
  <c r="AM142" i="59"/>
  <c r="AL142" i="59" s="1"/>
  <c r="AO142" i="59"/>
  <c r="AN142" i="59" s="1"/>
  <c r="I143" i="59"/>
  <c r="J143" i="59" s="1"/>
  <c r="K143" i="59"/>
  <c r="O143" i="59"/>
  <c r="N143" i="59" s="1"/>
  <c r="Q143" i="59"/>
  <c r="P143" i="59" s="1"/>
  <c r="S143" i="59"/>
  <c r="R143" i="59" s="1"/>
  <c r="U143" i="59"/>
  <c r="T143" i="59" s="1"/>
  <c r="W143" i="59"/>
  <c r="V143" i="59" s="1"/>
  <c r="Y143" i="59"/>
  <c r="X143" i="59" s="1"/>
  <c r="AA143" i="59"/>
  <c r="Z143" i="59" s="1"/>
  <c r="AC143" i="59"/>
  <c r="AB143" i="59" s="1"/>
  <c r="AE143" i="59"/>
  <c r="AD143" i="59" s="1"/>
  <c r="AG143" i="59"/>
  <c r="AF143" i="59" s="1"/>
  <c r="AI143" i="59"/>
  <c r="AH143" i="59" s="1"/>
  <c r="AK143" i="59"/>
  <c r="AJ143" i="59" s="1"/>
  <c r="AM143" i="59"/>
  <c r="AL143" i="59" s="1"/>
  <c r="AO143" i="59"/>
  <c r="AN143" i="59" s="1"/>
  <c r="I144" i="59"/>
  <c r="J144" i="59" s="1"/>
  <c r="K144" i="59"/>
  <c r="O144" i="59"/>
  <c r="N144" i="59" s="1"/>
  <c r="Q144" i="59"/>
  <c r="P144" i="59" s="1"/>
  <c r="S144" i="59"/>
  <c r="R144" i="59" s="1"/>
  <c r="U144" i="59"/>
  <c r="T144" i="59" s="1"/>
  <c r="W144" i="59"/>
  <c r="V144" i="59" s="1"/>
  <c r="Y144" i="59"/>
  <c r="X144" i="59" s="1"/>
  <c r="AA144" i="59"/>
  <c r="Z144" i="59" s="1"/>
  <c r="AC144" i="59"/>
  <c r="AB144" i="59" s="1"/>
  <c r="AE144" i="59"/>
  <c r="AD144" i="59" s="1"/>
  <c r="AG144" i="59"/>
  <c r="AF144" i="59" s="1"/>
  <c r="AI144" i="59"/>
  <c r="AH144" i="59" s="1"/>
  <c r="AK144" i="59"/>
  <c r="AJ144" i="59" s="1"/>
  <c r="AM144" i="59"/>
  <c r="AL144" i="59" s="1"/>
  <c r="AO144" i="59"/>
  <c r="AN144" i="59" s="1"/>
  <c r="I145" i="59"/>
  <c r="J145" i="59" s="1"/>
  <c r="K145" i="59"/>
  <c r="O145" i="59"/>
  <c r="N145" i="59"/>
  <c r="Q145" i="59"/>
  <c r="P145" i="59"/>
  <c r="S145" i="59"/>
  <c r="R145" i="59"/>
  <c r="U145" i="59"/>
  <c r="T145" i="59"/>
  <c r="W145" i="59"/>
  <c r="V145" i="59"/>
  <c r="Y145" i="59"/>
  <c r="X145" i="59"/>
  <c r="AA145" i="59"/>
  <c r="Z145" i="59"/>
  <c r="AC145" i="59"/>
  <c r="AB145" i="59"/>
  <c r="AE145" i="59"/>
  <c r="AD145" i="59"/>
  <c r="AG145" i="59"/>
  <c r="AF145" i="59"/>
  <c r="AI145" i="59"/>
  <c r="AH145" i="59"/>
  <c r="AK145" i="59"/>
  <c r="AJ145" i="59"/>
  <c r="AM145" i="59"/>
  <c r="AL145" i="59"/>
  <c r="AO145" i="59"/>
  <c r="AN145" i="59"/>
  <c r="AK146" i="59"/>
  <c r="AM146" i="59"/>
  <c r="AO146" i="59"/>
  <c r="I147" i="59"/>
  <c r="J147" i="59" s="1"/>
  <c r="K147" i="59"/>
  <c r="O147" i="59"/>
  <c r="N147" i="59" s="1"/>
  <c r="Q147" i="59"/>
  <c r="P147" i="59" s="1"/>
  <c r="S147" i="59"/>
  <c r="R147" i="59" s="1"/>
  <c r="U147" i="59"/>
  <c r="T147" i="59" s="1"/>
  <c r="W147" i="59"/>
  <c r="V147" i="59" s="1"/>
  <c r="Y147" i="59"/>
  <c r="X147" i="59" s="1"/>
  <c r="AA147" i="59"/>
  <c r="Z147" i="59" s="1"/>
  <c r="AC147" i="59"/>
  <c r="AB147" i="59" s="1"/>
  <c r="AE147" i="59"/>
  <c r="AD147" i="59" s="1"/>
  <c r="AG147" i="59"/>
  <c r="AF147" i="59" s="1"/>
  <c r="AI147" i="59"/>
  <c r="AH147" i="59" s="1"/>
  <c r="AK147" i="59"/>
  <c r="AJ147" i="59" s="1"/>
  <c r="AM147" i="59"/>
  <c r="AL147" i="59" s="1"/>
  <c r="AO147" i="59"/>
  <c r="AN147" i="59" s="1"/>
  <c r="I148" i="59"/>
  <c r="J148" i="59" s="1"/>
  <c r="K148" i="59"/>
  <c r="O148" i="59"/>
  <c r="N148" i="59" s="1"/>
  <c r="Q148" i="59"/>
  <c r="P148" i="59" s="1"/>
  <c r="S148" i="59"/>
  <c r="R148" i="59" s="1"/>
  <c r="U148" i="59"/>
  <c r="T148" i="59" s="1"/>
  <c r="W148" i="59"/>
  <c r="V148" i="59" s="1"/>
  <c r="Y148" i="59"/>
  <c r="X148" i="59" s="1"/>
  <c r="AA148" i="59"/>
  <c r="Z148" i="59" s="1"/>
  <c r="AC148" i="59"/>
  <c r="AB148" i="59" s="1"/>
  <c r="AE148" i="59"/>
  <c r="AD148" i="59" s="1"/>
  <c r="AG148" i="59"/>
  <c r="AF148" i="59" s="1"/>
  <c r="AI148" i="59"/>
  <c r="AH148" i="59" s="1"/>
  <c r="AK148" i="59"/>
  <c r="AJ148" i="59" s="1"/>
  <c r="AM148" i="59"/>
  <c r="AL148" i="59" s="1"/>
  <c r="AO148" i="59"/>
  <c r="AN148" i="59" s="1"/>
  <c r="I149" i="59"/>
  <c r="J149" i="59" s="1"/>
  <c r="K149" i="59"/>
  <c r="O149" i="59"/>
  <c r="N149" i="59"/>
  <c r="Q149" i="59"/>
  <c r="P149" i="59"/>
  <c r="S149" i="59"/>
  <c r="R149" i="59"/>
  <c r="U149" i="59"/>
  <c r="T149" i="59"/>
  <c r="W149" i="59"/>
  <c r="V149" i="59"/>
  <c r="Y149" i="59"/>
  <c r="X149" i="59"/>
  <c r="AA149" i="59"/>
  <c r="Z149" i="59"/>
  <c r="AC149" i="59"/>
  <c r="AB149" i="59"/>
  <c r="AE149" i="59"/>
  <c r="AD149" i="59"/>
  <c r="AG149" i="59"/>
  <c r="AF149" i="59"/>
  <c r="AI149" i="59"/>
  <c r="AH149" i="59"/>
  <c r="AK149" i="59"/>
  <c r="AJ149" i="59"/>
  <c r="AM149" i="59"/>
  <c r="AL149" i="59"/>
  <c r="AO149" i="59"/>
  <c r="AN149" i="59"/>
  <c r="I150" i="59"/>
  <c r="J150" i="59"/>
  <c r="K150" i="59"/>
  <c r="O150" i="59"/>
  <c r="N150" i="59" s="1"/>
  <c r="Q150" i="59"/>
  <c r="P150" i="59" s="1"/>
  <c r="S150" i="59"/>
  <c r="R150" i="59" s="1"/>
  <c r="U150" i="59"/>
  <c r="T150" i="59" s="1"/>
  <c r="W150" i="59"/>
  <c r="V150" i="59" s="1"/>
  <c r="Y150" i="59"/>
  <c r="X150" i="59" s="1"/>
  <c r="AA150" i="59"/>
  <c r="Z150" i="59" s="1"/>
  <c r="AC150" i="59"/>
  <c r="AB150" i="59" s="1"/>
  <c r="AE150" i="59"/>
  <c r="AD150" i="59" s="1"/>
  <c r="AG150" i="59"/>
  <c r="AF150" i="59" s="1"/>
  <c r="AI150" i="59"/>
  <c r="AH150" i="59" s="1"/>
  <c r="AK150" i="59"/>
  <c r="AJ150" i="59" s="1"/>
  <c r="AM150" i="59"/>
  <c r="AL150" i="59" s="1"/>
  <c r="AO150" i="59"/>
  <c r="AN150" i="59" s="1"/>
  <c r="I151" i="59"/>
  <c r="J151" i="59" s="1"/>
  <c r="K151" i="59"/>
  <c r="O151" i="59"/>
  <c r="N151" i="59" s="1"/>
  <c r="Q151" i="59"/>
  <c r="P151" i="59" s="1"/>
  <c r="S151" i="59"/>
  <c r="R151" i="59" s="1"/>
  <c r="U151" i="59"/>
  <c r="T151" i="59" s="1"/>
  <c r="W151" i="59"/>
  <c r="V151" i="59" s="1"/>
  <c r="Y151" i="59"/>
  <c r="X151" i="59" s="1"/>
  <c r="AA151" i="59"/>
  <c r="Z151" i="59" s="1"/>
  <c r="AC151" i="59"/>
  <c r="AB151" i="59" s="1"/>
  <c r="AE151" i="59"/>
  <c r="AD151" i="59" s="1"/>
  <c r="AG151" i="59"/>
  <c r="AF151" i="59" s="1"/>
  <c r="AI151" i="59"/>
  <c r="AH151" i="59" s="1"/>
  <c r="AK151" i="59"/>
  <c r="AJ151" i="59" s="1"/>
  <c r="AM151" i="59"/>
  <c r="AL151" i="59" s="1"/>
  <c r="AO151" i="59"/>
  <c r="AN151" i="59" s="1"/>
  <c r="I152" i="59"/>
  <c r="J152" i="59" s="1"/>
  <c r="K152" i="59"/>
  <c r="O152" i="59"/>
  <c r="N152" i="59" s="1"/>
  <c r="Q152" i="59"/>
  <c r="P152" i="59" s="1"/>
  <c r="S152" i="59"/>
  <c r="R152" i="59" s="1"/>
  <c r="U152" i="59"/>
  <c r="T152" i="59" s="1"/>
  <c r="W152" i="59"/>
  <c r="V152" i="59" s="1"/>
  <c r="Y152" i="59"/>
  <c r="X152" i="59" s="1"/>
  <c r="AA152" i="59"/>
  <c r="Z152" i="59" s="1"/>
  <c r="AC152" i="59"/>
  <c r="AB152" i="59" s="1"/>
  <c r="AE152" i="59"/>
  <c r="AD152" i="59" s="1"/>
  <c r="AG152" i="59"/>
  <c r="AF152" i="59" s="1"/>
  <c r="AI152" i="59"/>
  <c r="AH152" i="59" s="1"/>
  <c r="AK152" i="59"/>
  <c r="AJ152" i="59" s="1"/>
  <c r="AM152" i="59"/>
  <c r="AL152" i="59" s="1"/>
  <c r="AO152" i="59"/>
  <c r="AN152" i="59" s="1"/>
  <c r="I153" i="59"/>
  <c r="J153" i="59" s="1"/>
  <c r="K153" i="59"/>
  <c r="O153" i="59"/>
  <c r="N153" i="59"/>
  <c r="Q153" i="59"/>
  <c r="P153" i="59"/>
  <c r="S153" i="59"/>
  <c r="R153" i="59"/>
  <c r="U153" i="59"/>
  <c r="T153" i="59"/>
  <c r="W153" i="59"/>
  <c r="V153" i="59"/>
  <c r="Y153" i="59"/>
  <c r="X153" i="59"/>
  <c r="AA153" i="59"/>
  <c r="Z153" i="59"/>
  <c r="AC153" i="59"/>
  <c r="AB153" i="59"/>
  <c r="AE153" i="59"/>
  <c r="AD153" i="59"/>
  <c r="AG153" i="59"/>
  <c r="AF153" i="59"/>
  <c r="AI153" i="59"/>
  <c r="AH153" i="59"/>
  <c r="AK153" i="59"/>
  <c r="AJ153" i="59"/>
  <c r="AM153" i="59"/>
  <c r="AL153" i="59"/>
  <c r="AO153" i="59"/>
  <c r="AN153" i="59"/>
  <c r="I154" i="59"/>
  <c r="J154" i="59"/>
  <c r="K154" i="59"/>
  <c r="O154" i="59"/>
  <c r="N154" i="59" s="1"/>
  <c r="Q154" i="59"/>
  <c r="P154" i="59" s="1"/>
  <c r="S154" i="59"/>
  <c r="R154" i="59" s="1"/>
  <c r="U154" i="59"/>
  <c r="T154" i="59" s="1"/>
  <c r="W154" i="59"/>
  <c r="V154" i="59" s="1"/>
  <c r="Y154" i="59"/>
  <c r="X154" i="59" s="1"/>
  <c r="AA154" i="59"/>
  <c r="Z154" i="59" s="1"/>
  <c r="AC154" i="59"/>
  <c r="AB154" i="59" s="1"/>
  <c r="AE154" i="59"/>
  <c r="AD154" i="59" s="1"/>
  <c r="AG154" i="59"/>
  <c r="AF154" i="59" s="1"/>
  <c r="AI154" i="59"/>
  <c r="AH154" i="59" s="1"/>
  <c r="AK154" i="59"/>
  <c r="AJ154" i="59" s="1"/>
  <c r="AM154" i="59"/>
  <c r="AL154" i="59" s="1"/>
  <c r="AO154" i="59"/>
  <c r="AN154" i="59" s="1"/>
  <c r="I155" i="59"/>
  <c r="J155" i="59" s="1"/>
  <c r="K155" i="59"/>
  <c r="O155" i="59"/>
  <c r="N155" i="59" s="1"/>
  <c r="Q155" i="59"/>
  <c r="P155" i="59" s="1"/>
  <c r="S155" i="59"/>
  <c r="R155" i="59" s="1"/>
  <c r="U155" i="59"/>
  <c r="T155" i="59" s="1"/>
  <c r="W155" i="59"/>
  <c r="V155" i="59" s="1"/>
  <c r="Y155" i="59"/>
  <c r="X155" i="59" s="1"/>
  <c r="AA155" i="59"/>
  <c r="Z155" i="59" s="1"/>
  <c r="AC155" i="59"/>
  <c r="AB155" i="59" s="1"/>
  <c r="AE155" i="59"/>
  <c r="AD155" i="59" s="1"/>
  <c r="AG155" i="59"/>
  <c r="AF155" i="59" s="1"/>
  <c r="AI155" i="59"/>
  <c r="AH155" i="59" s="1"/>
  <c r="AK155" i="59"/>
  <c r="AJ155" i="59" s="1"/>
  <c r="AM155" i="59"/>
  <c r="AL155" i="59" s="1"/>
  <c r="AO155" i="59"/>
  <c r="AN155" i="59" s="1"/>
  <c r="I156" i="59"/>
  <c r="J156" i="59" s="1"/>
  <c r="K156" i="59"/>
  <c r="O156" i="59"/>
  <c r="N156" i="59" s="1"/>
  <c r="Q156" i="59"/>
  <c r="P156" i="59" s="1"/>
  <c r="S156" i="59"/>
  <c r="R156" i="59" s="1"/>
  <c r="U156" i="59"/>
  <c r="T156" i="59" s="1"/>
  <c r="W156" i="59"/>
  <c r="V156" i="59" s="1"/>
  <c r="Y156" i="59"/>
  <c r="X156" i="59" s="1"/>
  <c r="AA156" i="59"/>
  <c r="Z156" i="59" s="1"/>
  <c r="AC156" i="59"/>
  <c r="AB156" i="59" s="1"/>
  <c r="AE156" i="59"/>
  <c r="AD156" i="59" s="1"/>
  <c r="AG156" i="59"/>
  <c r="AF156" i="59" s="1"/>
  <c r="AI156" i="59"/>
  <c r="AH156" i="59" s="1"/>
  <c r="AK156" i="59"/>
  <c r="AJ156" i="59" s="1"/>
  <c r="AM156" i="59"/>
  <c r="AL156" i="59" s="1"/>
  <c r="AO156" i="59"/>
  <c r="AN156" i="59" s="1"/>
  <c r="I157" i="59"/>
  <c r="J157" i="59" s="1"/>
  <c r="K157" i="59"/>
  <c r="O157" i="59"/>
  <c r="N157" i="59"/>
  <c r="Q157" i="59"/>
  <c r="P157" i="59"/>
  <c r="S157" i="59"/>
  <c r="R157" i="59"/>
  <c r="U157" i="59"/>
  <c r="T157" i="59"/>
  <c r="W157" i="59"/>
  <c r="V157" i="59"/>
  <c r="Y157" i="59"/>
  <c r="X157" i="59"/>
  <c r="AA157" i="59"/>
  <c r="Z157" i="59"/>
  <c r="AC157" i="59"/>
  <c r="AB157" i="59"/>
  <c r="AE157" i="59"/>
  <c r="AD157" i="59"/>
  <c r="AG157" i="59"/>
  <c r="AF157" i="59"/>
  <c r="AI157" i="59"/>
  <c r="AH157" i="59"/>
  <c r="AK157" i="59"/>
  <c r="AJ157" i="59"/>
  <c r="AM157" i="59"/>
  <c r="AL157" i="59"/>
  <c r="AO157" i="59"/>
  <c r="AN157" i="59"/>
  <c r="I158" i="59"/>
  <c r="J158" i="59"/>
  <c r="K158" i="59"/>
  <c r="O158" i="59"/>
  <c r="N158" i="59" s="1"/>
  <c r="Q158" i="59"/>
  <c r="P158" i="59" s="1"/>
  <c r="S158" i="59"/>
  <c r="R158" i="59" s="1"/>
  <c r="U158" i="59"/>
  <c r="T158" i="59" s="1"/>
  <c r="W158" i="59"/>
  <c r="V158" i="59" s="1"/>
  <c r="Y158" i="59"/>
  <c r="X158" i="59" s="1"/>
  <c r="AA158" i="59"/>
  <c r="Z158" i="59" s="1"/>
  <c r="AC158" i="59"/>
  <c r="AB158" i="59" s="1"/>
  <c r="AE158" i="59"/>
  <c r="AD158" i="59" s="1"/>
  <c r="AG158" i="59"/>
  <c r="AF158" i="59" s="1"/>
  <c r="AI158" i="59"/>
  <c r="AH158" i="59" s="1"/>
  <c r="AK158" i="59"/>
  <c r="AJ158" i="59" s="1"/>
  <c r="AM158" i="59"/>
  <c r="AL158" i="59" s="1"/>
  <c r="AO158" i="59"/>
  <c r="AN158" i="59" s="1"/>
  <c r="I159" i="59"/>
  <c r="J159" i="59" s="1"/>
  <c r="K159" i="59"/>
  <c r="O159" i="59"/>
  <c r="N159" i="59" s="1"/>
  <c r="Q159" i="59"/>
  <c r="P159" i="59" s="1"/>
  <c r="S159" i="59"/>
  <c r="R159" i="59" s="1"/>
  <c r="U159" i="59"/>
  <c r="T159" i="59" s="1"/>
  <c r="W159" i="59"/>
  <c r="V159" i="59" s="1"/>
  <c r="Y159" i="59"/>
  <c r="X159" i="59" s="1"/>
  <c r="AA159" i="59"/>
  <c r="Z159" i="59" s="1"/>
  <c r="AC159" i="59"/>
  <c r="AB159" i="59" s="1"/>
  <c r="AE159" i="59"/>
  <c r="AD159" i="59" s="1"/>
  <c r="AG159" i="59"/>
  <c r="AF159" i="59" s="1"/>
  <c r="AI159" i="59"/>
  <c r="AH159" i="59" s="1"/>
  <c r="AK159" i="59"/>
  <c r="AJ159" i="59" s="1"/>
  <c r="AM159" i="59"/>
  <c r="AL159" i="59" s="1"/>
  <c r="AO159" i="59"/>
  <c r="AN159" i="59" s="1"/>
  <c r="I160" i="59"/>
  <c r="J160" i="59" s="1"/>
  <c r="K160" i="59"/>
  <c r="O160" i="59"/>
  <c r="N160" i="59" s="1"/>
  <c r="Q160" i="59"/>
  <c r="P160" i="59" s="1"/>
  <c r="S160" i="59"/>
  <c r="R160" i="59" s="1"/>
  <c r="U160" i="59"/>
  <c r="T160" i="59" s="1"/>
  <c r="W160" i="59"/>
  <c r="V160" i="59" s="1"/>
  <c r="Y160" i="59"/>
  <c r="X160" i="59" s="1"/>
  <c r="AA160" i="59"/>
  <c r="Z160" i="59" s="1"/>
  <c r="AC160" i="59"/>
  <c r="AB160" i="59" s="1"/>
  <c r="AE160" i="59"/>
  <c r="AD160" i="59" s="1"/>
  <c r="AG160" i="59"/>
  <c r="AF160" i="59" s="1"/>
  <c r="AI160" i="59"/>
  <c r="AH160" i="59" s="1"/>
  <c r="AK160" i="59"/>
  <c r="AJ160" i="59" s="1"/>
  <c r="AM160" i="59"/>
  <c r="AL160" i="59" s="1"/>
  <c r="AO160" i="59"/>
  <c r="AN160" i="59" s="1"/>
  <c r="I161" i="59"/>
  <c r="J161" i="59" s="1"/>
  <c r="K161" i="59"/>
  <c r="O161" i="59"/>
  <c r="N161" i="59"/>
  <c r="Q161" i="59"/>
  <c r="P161" i="59"/>
  <c r="S161" i="59"/>
  <c r="R161" i="59"/>
  <c r="U161" i="59"/>
  <c r="T161" i="59"/>
  <c r="W161" i="59"/>
  <c r="V161" i="59"/>
  <c r="Y161" i="59"/>
  <c r="X161" i="59"/>
  <c r="AA161" i="59"/>
  <c r="Z161" i="59"/>
  <c r="AC161" i="59"/>
  <c r="AB161" i="59"/>
  <c r="AE161" i="59"/>
  <c r="AD161" i="59"/>
  <c r="AG161" i="59"/>
  <c r="AF161" i="59"/>
  <c r="AI161" i="59"/>
  <c r="AH161" i="59"/>
  <c r="AK161" i="59"/>
  <c r="AJ161" i="59"/>
  <c r="AM161" i="59"/>
  <c r="AL161" i="59"/>
  <c r="AO161" i="59"/>
  <c r="AN161" i="59"/>
  <c r="I162" i="59"/>
  <c r="J162" i="59"/>
  <c r="K162" i="59"/>
  <c r="O162" i="59"/>
  <c r="N162" i="59" s="1"/>
  <c r="Q162" i="59"/>
  <c r="P162" i="59" s="1"/>
  <c r="S162" i="59"/>
  <c r="R162" i="59" s="1"/>
  <c r="U162" i="59"/>
  <c r="T162" i="59" s="1"/>
  <c r="W162" i="59"/>
  <c r="V162" i="59" s="1"/>
  <c r="Y162" i="59"/>
  <c r="X162" i="59" s="1"/>
  <c r="AA162" i="59"/>
  <c r="Z162" i="59" s="1"/>
  <c r="AC162" i="59"/>
  <c r="AB162" i="59" s="1"/>
  <c r="AE162" i="59"/>
  <c r="AD162" i="59" s="1"/>
  <c r="AG162" i="59"/>
  <c r="AF162" i="59" s="1"/>
  <c r="AI162" i="59"/>
  <c r="AH162" i="59" s="1"/>
  <c r="AK162" i="59"/>
  <c r="AJ162" i="59" s="1"/>
  <c r="AM162" i="59"/>
  <c r="AL162" i="59" s="1"/>
  <c r="AO162" i="59"/>
  <c r="AN162" i="59" s="1"/>
  <c r="I163" i="59"/>
  <c r="J163" i="59" s="1"/>
  <c r="K163" i="59"/>
  <c r="O163" i="59"/>
  <c r="N163" i="59" s="1"/>
  <c r="Q163" i="59"/>
  <c r="P163" i="59" s="1"/>
  <c r="S163" i="59"/>
  <c r="R163" i="59" s="1"/>
  <c r="U163" i="59"/>
  <c r="T163" i="59" s="1"/>
  <c r="W163" i="59"/>
  <c r="V163" i="59" s="1"/>
  <c r="Y163" i="59"/>
  <c r="X163" i="59" s="1"/>
  <c r="AA163" i="59"/>
  <c r="Z163" i="59" s="1"/>
  <c r="AC163" i="59"/>
  <c r="AB163" i="59" s="1"/>
  <c r="AE163" i="59"/>
  <c r="AD163" i="59" s="1"/>
  <c r="AG163" i="59"/>
  <c r="AF163" i="59" s="1"/>
  <c r="AI163" i="59"/>
  <c r="AH163" i="59" s="1"/>
  <c r="AK163" i="59"/>
  <c r="AJ163" i="59" s="1"/>
  <c r="AM163" i="59"/>
  <c r="AL163" i="59" s="1"/>
  <c r="AO163" i="59"/>
  <c r="AN163" i="59" s="1"/>
  <c r="I164" i="59"/>
  <c r="J164" i="59" s="1"/>
  <c r="K164" i="59"/>
  <c r="O164" i="59"/>
  <c r="N164" i="59" s="1"/>
  <c r="Q164" i="59"/>
  <c r="P164" i="59" s="1"/>
  <c r="S164" i="59"/>
  <c r="R164" i="59" s="1"/>
  <c r="U164" i="59"/>
  <c r="T164" i="59" s="1"/>
  <c r="W164" i="59"/>
  <c r="V164" i="59" s="1"/>
  <c r="Y164" i="59"/>
  <c r="X164" i="59" s="1"/>
  <c r="AA164" i="59"/>
  <c r="Z164" i="59" s="1"/>
  <c r="AC164" i="59"/>
  <c r="AB164" i="59" s="1"/>
  <c r="AE164" i="59"/>
  <c r="AD164" i="59" s="1"/>
  <c r="AG164" i="59"/>
  <c r="AF164" i="59" s="1"/>
  <c r="AI164" i="59"/>
  <c r="AH164" i="59" s="1"/>
  <c r="AK164" i="59"/>
  <c r="AJ164" i="59" s="1"/>
  <c r="AM164" i="59"/>
  <c r="AL164" i="59" s="1"/>
  <c r="AO164" i="59"/>
  <c r="AN164" i="59" s="1"/>
  <c r="I165" i="59"/>
  <c r="J165" i="59" s="1"/>
  <c r="K165" i="59"/>
  <c r="O165" i="59"/>
  <c r="N165" i="59"/>
  <c r="Q165" i="59"/>
  <c r="P165" i="59"/>
  <c r="S165" i="59"/>
  <c r="R165" i="59"/>
  <c r="U165" i="59"/>
  <c r="T165" i="59"/>
  <c r="W165" i="59"/>
  <c r="V165" i="59"/>
  <c r="Y165" i="59"/>
  <c r="X165" i="59"/>
  <c r="AA165" i="59"/>
  <c r="Z165" i="59"/>
  <c r="AC165" i="59"/>
  <c r="AB165" i="59"/>
  <c r="AE165" i="59"/>
  <c r="AD165" i="59"/>
  <c r="AG165" i="59"/>
  <c r="AF165" i="59"/>
  <c r="AI165" i="59"/>
  <c r="AH165" i="59"/>
  <c r="AK165" i="59"/>
  <c r="AJ165" i="59"/>
  <c r="AM165" i="59"/>
  <c r="AL165" i="59"/>
  <c r="AO165" i="59"/>
  <c r="AN165" i="59"/>
  <c r="I166" i="59"/>
  <c r="J166" i="59"/>
  <c r="K166" i="59"/>
  <c r="O166" i="59"/>
  <c r="N166" i="59" s="1"/>
  <c r="Q166" i="59"/>
  <c r="P166" i="59" s="1"/>
  <c r="S166" i="59"/>
  <c r="R166" i="59" s="1"/>
  <c r="U166" i="59"/>
  <c r="T166" i="59" s="1"/>
  <c r="W166" i="59"/>
  <c r="V166" i="59" s="1"/>
  <c r="Y166" i="59"/>
  <c r="X166" i="59" s="1"/>
  <c r="AA166" i="59"/>
  <c r="Z166" i="59" s="1"/>
  <c r="AC166" i="59"/>
  <c r="AB166" i="59" s="1"/>
  <c r="AE166" i="59"/>
  <c r="AD166" i="59" s="1"/>
  <c r="AG166" i="59"/>
  <c r="AF166" i="59" s="1"/>
  <c r="AI166" i="59"/>
  <c r="AH166" i="59" s="1"/>
  <c r="AK166" i="59"/>
  <c r="AJ166" i="59" s="1"/>
  <c r="AM166" i="59"/>
  <c r="AL166" i="59" s="1"/>
  <c r="AO166" i="59"/>
  <c r="AN166" i="59" s="1"/>
  <c r="I167" i="59"/>
  <c r="J167" i="59" s="1"/>
  <c r="K167" i="59"/>
  <c r="O167" i="59"/>
  <c r="N167" i="59" s="1"/>
  <c r="Q167" i="59"/>
  <c r="P167" i="59" s="1"/>
  <c r="S167" i="59"/>
  <c r="R167" i="59" s="1"/>
  <c r="U167" i="59"/>
  <c r="T167" i="59" s="1"/>
  <c r="W167" i="59"/>
  <c r="V167" i="59" s="1"/>
  <c r="Y167" i="59"/>
  <c r="X167" i="59" s="1"/>
  <c r="AA167" i="59"/>
  <c r="Z167" i="59" s="1"/>
  <c r="AC167" i="59"/>
  <c r="AB167" i="59" s="1"/>
  <c r="AE167" i="59"/>
  <c r="AD167" i="59" s="1"/>
  <c r="AG167" i="59"/>
  <c r="AF167" i="59" s="1"/>
  <c r="AI167" i="59"/>
  <c r="AH167" i="59" s="1"/>
  <c r="AK167" i="59"/>
  <c r="AJ167" i="59" s="1"/>
  <c r="AM167" i="59"/>
  <c r="AL167" i="59" s="1"/>
  <c r="AO167" i="59"/>
  <c r="AN167" i="59" s="1"/>
  <c r="I168" i="59"/>
  <c r="J168" i="59" s="1"/>
  <c r="K168" i="59"/>
  <c r="O168" i="59"/>
  <c r="N168" i="59" s="1"/>
  <c r="Q168" i="59"/>
  <c r="P168" i="59" s="1"/>
  <c r="S168" i="59"/>
  <c r="R168" i="59" s="1"/>
  <c r="U168" i="59"/>
  <c r="T168" i="59" s="1"/>
  <c r="W168" i="59"/>
  <c r="V168" i="59" s="1"/>
  <c r="Y168" i="59"/>
  <c r="X168" i="59" s="1"/>
  <c r="AA168" i="59"/>
  <c r="Z168" i="59" s="1"/>
  <c r="AC168" i="59"/>
  <c r="AB168" i="59" s="1"/>
  <c r="AE168" i="59"/>
  <c r="AD168" i="59" s="1"/>
  <c r="AG168" i="59"/>
  <c r="AF168" i="59" s="1"/>
  <c r="AI168" i="59"/>
  <c r="AH168" i="59" s="1"/>
  <c r="AK168" i="59"/>
  <c r="AJ168" i="59" s="1"/>
  <c r="AM168" i="59"/>
  <c r="AL168" i="59" s="1"/>
  <c r="AO168" i="59"/>
  <c r="AN168" i="59" s="1"/>
  <c r="I169" i="59"/>
  <c r="J169" i="59" s="1"/>
  <c r="K169" i="59"/>
  <c r="O169" i="59"/>
  <c r="N169" i="59"/>
  <c r="Q169" i="59"/>
  <c r="P169" i="59"/>
  <c r="S169" i="59"/>
  <c r="R169" i="59"/>
  <c r="U169" i="59"/>
  <c r="T169" i="59"/>
  <c r="W169" i="59"/>
  <c r="V169" i="59"/>
  <c r="Y169" i="59"/>
  <c r="X169" i="59"/>
  <c r="AA169" i="59"/>
  <c r="Z169" i="59"/>
  <c r="AC169" i="59"/>
  <c r="AB169" i="59"/>
  <c r="AE169" i="59"/>
  <c r="AD169" i="59"/>
  <c r="AG169" i="59"/>
  <c r="AF169" i="59"/>
  <c r="AI169" i="59"/>
  <c r="AH169" i="59"/>
  <c r="AK169" i="59"/>
  <c r="AJ169" i="59"/>
  <c r="AM169" i="59"/>
  <c r="AL169" i="59"/>
  <c r="AO169" i="59"/>
  <c r="AN169" i="59"/>
  <c r="I170" i="59"/>
  <c r="J170" i="59"/>
  <c r="K170" i="59"/>
  <c r="O170" i="59"/>
  <c r="N170" i="59" s="1"/>
  <c r="Q170" i="59"/>
  <c r="P170" i="59" s="1"/>
  <c r="S170" i="59"/>
  <c r="R170" i="59" s="1"/>
  <c r="U170" i="59"/>
  <c r="T170" i="59" s="1"/>
  <c r="W170" i="59"/>
  <c r="V170" i="59" s="1"/>
  <c r="Y170" i="59"/>
  <c r="X170" i="59" s="1"/>
  <c r="AA170" i="59"/>
  <c r="Z170" i="59" s="1"/>
  <c r="AC170" i="59"/>
  <c r="AB170" i="59" s="1"/>
  <c r="AE170" i="59"/>
  <c r="AD170" i="59" s="1"/>
  <c r="AG170" i="59"/>
  <c r="AF170" i="59" s="1"/>
  <c r="AI170" i="59"/>
  <c r="AH170" i="59" s="1"/>
  <c r="AK170" i="59"/>
  <c r="AJ170" i="59" s="1"/>
  <c r="AM170" i="59"/>
  <c r="AL170" i="59" s="1"/>
  <c r="AO170" i="59"/>
  <c r="AN170" i="59" s="1"/>
  <c r="I171" i="59"/>
  <c r="J171" i="59" s="1"/>
  <c r="K171" i="59"/>
  <c r="O171" i="59"/>
  <c r="N171" i="59" s="1"/>
  <c r="Q171" i="59"/>
  <c r="P171" i="59" s="1"/>
  <c r="S171" i="59"/>
  <c r="R171" i="59" s="1"/>
  <c r="U171" i="59"/>
  <c r="T171" i="59" s="1"/>
  <c r="W171" i="59"/>
  <c r="V171" i="59" s="1"/>
  <c r="Y171" i="59"/>
  <c r="X171" i="59" s="1"/>
  <c r="AA171" i="59"/>
  <c r="Z171" i="59" s="1"/>
  <c r="AC171" i="59"/>
  <c r="AB171" i="59" s="1"/>
  <c r="AE171" i="59"/>
  <c r="AD171" i="59" s="1"/>
  <c r="AG171" i="59"/>
  <c r="AF171" i="59" s="1"/>
  <c r="AI171" i="59"/>
  <c r="AH171" i="59" s="1"/>
  <c r="AK171" i="59"/>
  <c r="AJ171" i="59" s="1"/>
  <c r="AM171" i="59"/>
  <c r="AL171" i="59" s="1"/>
  <c r="AO171" i="59"/>
  <c r="AN171" i="59" s="1"/>
  <c r="I172" i="59"/>
  <c r="J172" i="59" s="1"/>
  <c r="K172" i="59"/>
  <c r="O172" i="59"/>
  <c r="N172" i="59" s="1"/>
  <c r="Q172" i="59"/>
  <c r="P172" i="59" s="1"/>
  <c r="S172" i="59"/>
  <c r="R172" i="59" s="1"/>
  <c r="U172" i="59"/>
  <c r="T172" i="59" s="1"/>
  <c r="W172" i="59"/>
  <c r="V172" i="59" s="1"/>
  <c r="Y172" i="59"/>
  <c r="X172" i="59" s="1"/>
  <c r="AA172" i="59"/>
  <c r="Z172" i="59" s="1"/>
  <c r="AC172" i="59"/>
  <c r="AB172" i="59" s="1"/>
  <c r="AE172" i="59"/>
  <c r="AD172" i="59" s="1"/>
  <c r="AG172" i="59"/>
  <c r="AF172" i="59" s="1"/>
  <c r="AI172" i="59"/>
  <c r="AH172" i="59" s="1"/>
  <c r="AK172" i="59"/>
  <c r="AJ172" i="59" s="1"/>
  <c r="AM172" i="59"/>
  <c r="AL172" i="59" s="1"/>
  <c r="AO172" i="59"/>
  <c r="AN172" i="59" s="1"/>
  <c r="I173" i="59"/>
  <c r="J173" i="59" s="1"/>
  <c r="K173" i="59"/>
  <c r="O173" i="59"/>
  <c r="N173" i="59"/>
  <c r="Q173" i="59"/>
  <c r="P173" i="59"/>
  <c r="S173" i="59"/>
  <c r="R173" i="59"/>
  <c r="U173" i="59"/>
  <c r="T173" i="59"/>
  <c r="W173" i="59"/>
  <c r="V173" i="59"/>
  <c r="Y173" i="59"/>
  <c r="X173" i="59"/>
  <c r="AA173" i="59"/>
  <c r="Z173" i="59"/>
  <c r="AC173" i="59"/>
  <c r="AB173" i="59"/>
  <c r="AE173" i="59"/>
  <c r="AD173" i="59"/>
  <c r="AG173" i="59"/>
  <c r="AF173" i="59"/>
  <c r="AI173" i="59"/>
  <c r="AH173" i="59"/>
  <c r="AK173" i="59"/>
  <c r="AJ173" i="59"/>
  <c r="AM173" i="59"/>
  <c r="AL173" i="59"/>
  <c r="AO173" i="59"/>
  <c r="AN173" i="59"/>
  <c r="I174" i="59"/>
  <c r="J174" i="59"/>
  <c r="K174" i="59"/>
  <c r="O174" i="59"/>
  <c r="N174" i="59" s="1"/>
  <c r="Q174" i="59"/>
  <c r="P174" i="59" s="1"/>
  <c r="S174" i="59"/>
  <c r="R174" i="59" s="1"/>
  <c r="U174" i="59"/>
  <c r="T174" i="59" s="1"/>
  <c r="W174" i="59"/>
  <c r="V174" i="59" s="1"/>
  <c r="Y174" i="59"/>
  <c r="X174" i="59" s="1"/>
  <c r="AA174" i="59"/>
  <c r="Z174" i="59" s="1"/>
  <c r="AC174" i="59"/>
  <c r="AB174" i="59" s="1"/>
  <c r="AE174" i="59"/>
  <c r="AD174" i="59" s="1"/>
  <c r="AG174" i="59"/>
  <c r="AF174" i="59" s="1"/>
  <c r="AI174" i="59"/>
  <c r="AH174" i="59" s="1"/>
  <c r="AK174" i="59"/>
  <c r="AJ174" i="59" s="1"/>
  <c r="AM174" i="59"/>
  <c r="AL174" i="59" s="1"/>
  <c r="AO174" i="59"/>
  <c r="AN174" i="59" s="1"/>
  <c r="I175" i="59"/>
  <c r="J175" i="59" s="1"/>
  <c r="K175" i="59"/>
  <c r="O175" i="59"/>
  <c r="N175" i="59" s="1"/>
  <c r="Q175" i="59"/>
  <c r="P175" i="59" s="1"/>
  <c r="S175" i="59"/>
  <c r="R175" i="59" s="1"/>
  <c r="U175" i="59"/>
  <c r="T175" i="59" s="1"/>
  <c r="W175" i="59"/>
  <c r="V175" i="59" s="1"/>
  <c r="Y175" i="59"/>
  <c r="X175" i="59" s="1"/>
  <c r="AA175" i="59"/>
  <c r="Z175" i="59" s="1"/>
  <c r="AC175" i="59"/>
  <c r="AB175" i="59" s="1"/>
  <c r="AE175" i="59"/>
  <c r="AD175" i="59"/>
  <c r="AG175" i="59"/>
  <c r="AF175" i="59"/>
  <c r="AI175" i="59"/>
  <c r="AH175" i="59"/>
  <c r="AK175" i="59"/>
  <c r="AJ175" i="59"/>
  <c r="AM175" i="59"/>
  <c r="AL175" i="59"/>
  <c r="AO175" i="59"/>
  <c r="AN175" i="59"/>
  <c r="I176" i="59"/>
  <c r="J176" i="59"/>
  <c r="K176" i="59"/>
  <c r="O176" i="59"/>
  <c r="N176" i="59" s="1"/>
  <c r="Q176" i="59"/>
  <c r="P176" i="59" s="1"/>
  <c r="S176" i="59"/>
  <c r="R176" i="59" s="1"/>
  <c r="U176" i="59"/>
  <c r="T176" i="59" s="1"/>
  <c r="W176" i="59"/>
  <c r="V176" i="59" s="1"/>
  <c r="Y176" i="59"/>
  <c r="X176" i="59" s="1"/>
  <c r="AA176" i="59"/>
  <c r="Z176" i="59" s="1"/>
  <c r="AC176" i="59"/>
  <c r="AB176" i="59" s="1"/>
  <c r="AE176" i="59"/>
  <c r="AD176" i="59" s="1"/>
  <c r="AG176" i="59"/>
  <c r="AF176" i="59" s="1"/>
  <c r="AI176" i="59"/>
  <c r="AH176" i="59" s="1"/>
  <c r="AK176" i="59"/>
  <c r="AJ176" i="59" s="1"/>
  <c r="AM176" i="59"/>
  <c r="AL176" i="59" s="1"/>
  <c r="AO176" i="59"/>
  <c r="AN176" i="59" s="1"/>
  <c r="I177" i="59"/>
  <c r="J177" i="59" s="1"/>
  <c r="K177" i="59"/>
  <c r="O177" i="59"/>
  <c r="N177" i="59" s="1"/>
  <c r="Q177" i="59"/>
  <c r="P177" i="59" s="1"/>
  <c r="S177" i="59"/>
  <c r="R177" i="59" s="1"/>
  <c r="U177" i="59"/>
  <c r="T177" i="59" s="1"/>
  <c r="W177" i="59"/>
  <c r="V177" i="59" s="1"/>
  <c r="Y177" i="59"/>
  <c r="X177" i="59" s="1"/>
  <c r="AA177" i="59"/>
  <c r="Z177" i="59" s="1"/>
  <c r="AC177" i="59"/>
  <c r="AB177" i="59" s="1"/>
  <c r="AE177" i="59"/>
  <c r="AD177" i="59" s="1"/>
  <c r="AG177" i="59"/>
  <c r="AF177" i="59" s="1"/>
  <c r="AI177" i="59"/>
  <c r="AH177" i="59" s="1"/>
  <c r="AK177" i="59"/>
  <c r="AJ177" i="59" s="1"/>
  <c r="AM177" i="59"/>
  <c r="AL177" i="59" s="1"/>
  <c r="AO177" i="59"/>
  <c r="AN177" i="59" s="1"/>
  <c r="I178" i="59"/>
  <c r="J178" i="59" s="1"/>
  <c r="K178" i="59"/>
  <c r="O178" i="59"/>
  <c r="N178" i="59" s="1"/>
  <c r="Q178" i="59"/>
  <c r="P178" i="59" s="1"/>
  <c r="S178" i="59"/>
  <c r="R178" i="59" s="1"/>
  <c r="U178" i="59"/>
  <c r="T178" i="59" s="1"/>
  <c r="W178" i="59"/>
  <c r="V178" i="59" s="1"/>
  <c r="Y178" i="59"/>
  <c r="X178" i="59" s="1"/>
  <c r="AA178" i="59"/>
  <c r="Z178" i="59" s="1"/>
  <c r="AC178" i="59"/>
  <c r="AB178" i="59" s="1"/>
  <c r="AE178" i="59"/>
  <c r="AD178" i="59" s="1"/>
  <c r="AG178" i="59"/>
  <c r="AF178" i="59" s="1"/>
  <c r="AI178" i="59"/>
  <c r="AH178" i="59" s="1"/>
  <c r="AK178" i="59"/>
  <c r="AJ178" i="59" s="1"/>
  <c r="AM178" i="59"/>
  <c r="AL178" i="59" s="1"/>
  <c r="AO178" i="59"/>
  <c r="AN178" i="59" s="1"/>
  <c r="I179" i="59"/>
  <c r="J179" i="59" s="1"/>
  <c r="K179" i="59"/>
  <c r="O179" i="59"/>
  <c r="N179" i="59"/>
  <c r="Q179" i="59"/>
  <c r="P179" i="59"/>
  <c r="S179" i="59"/>
  <c r="R179" i="59"/>
  <c r="U179" i="59"/>
  <c r="T179" i="59"/>
  <c r="W179" i="59"/>
  <c r="V179" i="59"/>
  <c r="Y179" i="59"/>
  <c r="X179" i="59"/>
  <c r="AA179" i="59"/>
  <c r="Z179" i="59"/>
  <c r="AC179" i="59"/>
  <c r="AB179" i="59"/>
  <c r="AE179" i="59"/>
  <c r="AD179" i="59"/>
  <c r="AG179" i="59"/>
  <c r="AF179" i="59"/>
  <c r="AI179" i="59"/>
  <c r="AH179" i="59"/>
  <c r="AK179" i="59"/>
  <c r="AJ179" i="59"/>
  <c r="AM179" i="59"/>
  <c r="AL179" i="59"/>
  <c r="AO179" i="59"/>
  <c r="AN179" i="59"/>
  <c r="I180" i="59"/>
  <c r="J180" i="59"/>
  <c r="K180" i="59"/>
  <c r="O180" i="59"/>
  <c r="N180" i="59" s="1"/>
  <c r="Q180" i="59"/>
  <c r="P180" i="59" s="1"/>
  <c r="S180" i="59"/>
  <c r="R180" i="59" s="1"/>
  <c r="U180" i="59"/>
  <c r="T180" i="59" s="1"/>
  <c r="W180" i="59"/>
  <c r="V180" i="59" s="1"/>
  <c r="Y180" i="59"/>
  <c r="X180" i="59" s="1"/>
  <c r="AA180" i="59"/>
  <c r="Z180" i="59" s="1"/>
  <c r="AC180" i="59"/>
  <c r="AB180" i="59" s="1"/>
  <c r="AE180" i="59"/>
  <c r="AD180" i="59" s="1"/>
  <c r="AG180" i="59"/>
  <c r="AF180" i="59" s="1"/>
  <c r="AI180" i="59"/>
  <c r="AH180" i="59" s="1"/>
  <c r="AK180" i="59"/>
  <c r="AJ180" i="59" s="1"/>
  <c r="AM180" i="59"/>
  <c r="AL180" i="59" s="1"/>
  <c r="AO180" i="59"/>
  <c r="AN180" i="59" s="1"/>
  <c r="I181" i="59"/>
  <c r="J181" i="59" s="1"/>
  <c r="K181" i="59"/>
  <c r="O181" i="59"/>
  <c r="N181" i="59" s="1"/>
  <c r="Q181" i="59"/>
  <c r="P181" i="59" s="1"/>
  <c r="S181" i="59"/>
  <c r="R181" i="59" s="1"/>
  <c r="U181" i="59"/>
  <c r="T181" i="59" s="1"/>
  <c r="W181" i="59"/>
  <c r="V181" i="59" s="1"/>
  <c r="Y181" i="59"/>
  <c r="X181" i="59" s="1"/>
  <c r="AA181" i="59"/>
  <c r="Z181" i="59" s="1"/>
  <c r="AC181" i="59"/>
  <c r="AB181" i="59" s="1"/>
  <c r="AE181" i="59"/>
  <c r="AD181" i="59" s="1"/>
  <c r="AG181" i="59"/>
  <c r="AF181" i="59" s="1"/>
  <c r="AI181" i="59"/>
  <c r="AH181" i="59" s="1"/>
  <c r="AK181" i="59"/>
  <c r="AJ181" i="59" s="1"/>
  <c r="AM181" i="59"/>
  <c r="AL181" i="59" s="1"/>
  <c r="AO181" i="59"/>
  <c r="AN181" i="59" s="1"/>
  <c r="I182" i="59"/>
  <c r="J182" i="59" s="1"/>
  <c r="K182" i="59"/>
  <c r="O182" i="59"/>
  <c r="N182" i="59" s="1"/>
  <c r="Q182" i="59"/>
  <c r="P182" i="59" s="1"/>
  <c r="S182" i="59"/>
  <c r="R182" i="59" s="1"/>
  <c r="U182" i="59"/>
  <c r="T182" i="59" s="1"/>
  <c r="W182" i="59"/>
  <c r="V182" i="59" s="1"/>
  <c r="Y182" i="59"/>
  <c r="X182" i="59" s="1"/>
  <c r="AA182" i="59"/>
  <c r="Z182" i="59" s="1"/>
  <c r="AC182" i="59"/>
  <c r="AB182" i="59" s="1"/>
  <c r="AE182" i="59"/>
  <c r="AD182" i="59" s="1"/>
  <c r="AG182" i="59"/>
  <c r="AF182" i="59" s="1"/>
  <c r="AI182" i="59"/>
  <c r="AH182" i="59" s="1"/>
  <c r="AK182" i="59"/>
  <c r="AJ182" i="59" s="1"/>
  <c r="AM182" i="59"/>
  <c r="AL182" i="59" s="1"/>
  <c r="AO182" i="59"/>
  <c r="AN182" i="59" s="1"/>
  <c r="I183" i="59"/>
  <c r="J183" i="59" s="1"/>
  <c r="K183" i="59"/>
  <c r="O183" i="59"/>
  <c r="N183" i="59"/>
  <c r="Q183" i="59"/>
  <c r="P183" i="59"/>
  <c r="S183" i="59"/>
  <c r="R183" i="59"/>
  <c r="U183" i="59"/>
  <c r="T183" i="59"/>
  <c r="W183" i="59"/>
  <c r="V183" i="59"/>
  <c r="Y183" i="59"/>
  <c r="X183" i="59"/>
  <c r="AA183" i="59"/>
  <c r="Z183" i="59"/>
  <c r="AC183" i="59"/>
  <c r="AB183" i="59"/>
  <c r="AE183" i="59"/>
  <c r="AD183" i="59"/>
  <c r="AG183" i="59"/>
  <c r="AF183" i="59"/>
  <c r="AI183" i="59"/>
  <c r="AH183" i="59"/>
  <c r="AK183" i="59"/>
  <c r="AJ183" i="59"/>
  <c r="AM183" i="59"/>
  <c r="AL183" i="59"/>
  <c r="AO183" i="59"/>
  <c r="AN183" i="59"/>
  <c r="I184" i="59"/>
  <c r="J184" i="59"/>
  <c r="K184" i="59"/>
  <c r="O184" i="59"/>
  <c r="N184" i="59" s="1"/>
  <c r="Q184" i="59"/>
  <c r="P184" i="59" s="1"/>
  <c r="S184" i="59"/>
  <c r="R184" i="59" s="1"/>
  <c r="U184" i="59"/>
  <c r="T184" i="59" s="1"/>
  <c r="W184" i="59"/>
  <c r="V184" i="59" s="1"/>
  <c r="Y184" i="59"/>
  <c r="X184" i="59" s="1"/>
  <c r="AA184" i="59"/>
  <c r="Z184" i="59" s="1"/>
  <c r="AC184" i="59"/>
  <c r="AB184" i="59" s="1"/>
  <c r="AE184" i="59"/>
  <c r="AD184" i="59" s="1"/>
  <c r="AG184" i="59"/>
  <c r="AF184" i="59" s="1"/>
  <c r="AI184" i="59"/>
  <c r="AH184" i="59" s="1"/>
  <c r="AK184" i="59"/>
  <c r="AJ184" i="59" s="1"/>
  <c r="AM184" i="59"/>
  <c r="AL184" i="59" s="1"/>
  <c r="AO184" i="59"/>
  <c r="AN184" i="59" s="1"/>
  <c r="I185" i="59"/>
  <c r="J185" i="59" s="1"/>
  <c r="K185" i="59"/>
  <c r="O185" i="59"/>
  <c r="N185" i="59" s="1"/>
  <c r="Q185" i="59"/>
  <c r="P185" i="59" s="1"/>
  <c r="S185" i="59"/>
  <c r="R185" i="59" s="1"/>
  <c r="U185" i="59"/>
  <c r="T185" i="59" s="1"/>
  <c r="W185" i="59"/>
  <c r="V185" i="59" s="1"/>
  <c r="Y185" i="59"/>
  <c r="X185" i="59" s="1"/>
  <c r="AA185" i="59"/>
  <c r="Z185" i="59" s="1"/>
  <c r="AC185" i="59"/>
  <c r="AB185" i="59" s="1"/>
  <c r="AE185" i="59"/>
  <c r="AD185" i="59" s="1"/>
  <c r="AG185" i="59"/>
  <c r="AF185" i="59" s="1"/>
  <c r="AI185" i="59"/>
  <c r="AH185" i="59" s="1"/>
  <c r="AK185" i="59"/>
  <c r="AJ185" i="59" s="1"/>
  <c r="AM185" i="59"/>
  <c r="AL185" i="59" s="1"/>
  <c r="AO185" i="59"/>
  <c r="AN185" i="59" s="1"/>
  <c r="I186" i="59"/>
  <c r="J186" i="59" s="1"/>
  <c r="K186" i="59"/>
  <c r="O186" i="59"/>
  <c r="N186" i="59" s="1"/>
  <c r="Q186" i="59"/>
  <c r="P186" i="59" s="1"/>
  <c r="S186" i="59"/>
  <c r="R186" i="59" s="1"/>
  <c r="U186" i="59"/>
  <c r="T186" i="59" s="1"/>
  <c r="W186" i="59"/>
  <c r="V186" i="59" s="1"/>
  <c r="Y186" i="59"/>
  <c r="X186" i="59" s="1"/>
  <c r="AA186" i="59"/>
  <c r="Z186" i="59" s="1"/>
  <c r="AC186" i="59"/>
  <c r="AB186" i="59" s="1"/>
  <c r="AE186" i="59"/>
  <c r="AD186" i="59" s="1"/>
  <c r="AG186" i="59"/>
  <c r="AF186" i="59" s="1"/>
  <c r="AI186" i="59"/>
  <c r="AH186" i="59" s="1"/>
  <c r="AK186" i="59"/>
  <c r="AJ186" i="59" s="1"/>
  <c r="AM186" i="59"/>
  <c r="AL186" i="59" s="1"/>
  <c r="AO186" i="59"/>
  <c r="AN186" i="59" s="1"/>
  <c r="I187" i="59"/>
  <c r="J187" i="59" s="1"/>
  <c r="K187" i="59"/>
  <c r="O187" i="59"/>
  <c r="N187" i="59" s="1"/>
  <c r="Q187" i="59"/>
  <c r="P187" i="59" s="1"/>
  <c r="S187" i="59"/>
  <c r="R187" i="59" s="1"/>
  <c r="U187" i="59"/>
  <c r="T187" i="59" s="1"/>
  <c r="W187" i="59"/>
  <c r="V187" i="59" s="1"/>
  <c r="Y187" i="59"/>
  <c r="X187" i="59" s="1"/>
  <c r="AA187" i="59"/>
  <c r="Z187" i="59" s="1"/>
  <c r="AC187" i="59"/>
  <c r="AB187" i="59" s="1"/>
  <c r="AE187" i="59"/>
  <c r="AD187" i="59" s="1"/>
  <c r="AG187" i="59"/>
  <c r="AF187" i="59" s="1"/>
  <c r="AI187" i="59"/>
  <c r="AH187" i="59" s="1"/>
  <c r="AK187" i="59"/>
  <c r="AJ187" i="59" s="1"/>
  <c r="AM187" i="59"/>
  <c r="AL187" i="59" s="1"/>
  <c r="AO187" i="59"/>
  <c r="AN187" i="59" s="1"/>
  <c r="I188" i="59"/>
  <c r="J188" i="59" s="1"/>
  <c r="K188" i="59"/>
  <c r="O188" i="59"/>
  <c r="N188" i="59"/>
  <c r="Q188" i="59"/>
  <c r="P188" i="59"/>
  <c r="S188" i="59"/>
  <c r="R188" i="59"/>
  <c r="U188" i="59"/>
  <c r="T188" i="59"/>
  <c r="W188" i="59"/>
  <c r="V188" i="59"/>
  <c r="Y188" i="59"/>
  <c r="X188" i="59"/>
  <c r="AA188" i="59"/>
  <c r="Z188" i="59"/>
  <c r="AC188" i="59"/>
  <c r="AB188" i="59"/>
  <c r="AE188" i="59"/>
  <c r="AD188" i="59"/>
  <c r="AG188" i="59"/>
  <c r="AF188" i="59"/>
  <c r="AI188" i="59"/>
  <c r="AH188" i="59"/>
  <c r="AK188" i="59"/>
  <c r="AJ188" i="59"/>
  <c r="AM188" i="59"/>
  <c r="AL188" i="59"/>
  <c r="AO188" i="59"/>
  <c r="AN188" i="59"/>
  <c r="AK189" i="59"/>
  <c r="AM189" i="59"/>
  <c r="AO189" i="59"/>
  <c r="I190" i="59"/>
  <c r="J190" i="59" s="1"/>
  <c r="K190" i="59"/>
  <c r="O190" i="59"/>
  <c r="N190" i="59" s="1"/>
  <c r="Q190" i="59"/>
  <c r="P190" i="59" s="1"/>
  <c r="S190" i="59"/>
  <c r="R190" i="59" s="1"/>
  <c r="U190" i="59"/>
  <c r="T190" i="59" s="1"/>
  <c r="W190" i="59"/>
  <c r="V190" i="59" s="1"/>
  <c r="Y190" i="59"/>
  <c r="X190" i="59" s="1"/>
  <c r="AA190" i="59"/>
  <c r="Z190" i="59" s="1"/>
  <c r="AC190" i="59"/>
  <c r="AB190" i="59" s="1"/>
  <c r="AE190" i="59"/>
  <c r="AD190" i="59" s="1"/>
  <c r="AG190" i="59"/>
  <c r="AF190" i="59" s="1"/>
  <c r="AI190" i="59"/>
  <c r="AH190" i="59" s="1"/>
  <c r="AK190" i="59"/>
  <c r="AJ190" i="59" s="1"/>
  <c r="AM190" i="59"/>
  <c r="AL190" i="59" s="1"/>
  <c r="AO190" i="59"/>
  <c r="AN190" i="59" s="1"/>
  <c r="I191" i="59"/>
  <c r="J191" i="59" s="1"/>
  <c r="K191" i="59"/>
  <c r="O191" i="59"/>
  <c r="N191" i="59" s="1"/>
  <c r="Q191" i="59"/>
  <c r="P191" i="59" s="1"/>
  <c r="S191" i="59"/>
  <c r="R191" i="59" s="1"/>
  <c r="U191" i="59"/>
  <c r="T191" i="59" s="1"/>
  <c r="W191" i="59"/>
  <c r="V191" i="59" s="1"/>
  <c r="Y191" i="59"/>
  <c r="X191" i="59" s="1"/>
  <c r="AA191" i="59"/>
  <c r="Z191" i="59" s="1"/>
  <c r="AC191" i="59"/>
  <c r="AB191" i="59" s="1"/>
  <c r="AE191" i="59"/>
  <c r="AD191" i="59" s="1"/>
  <c r="AG191" i="59"/>
  <c r="AF191" i="59" s="1"/>
  <c r="AI191" i="59"/>
  <c r="AH191" i="59" s="1"/>
  <c r="AK191" i="59"/>
  <c r="AJ191" i="59" s="1"/>
  <c r="AM191" i="59"/>
  <c r="AL191" i="59" s="1"/>
  <c r="AO191" i="59"/>
  <c r="AN191" i="59" s="1"/>
  <c r="I192" i="59"/>
  <c r="J192" i="59" s="1"/>
  <c r="K192" i="59"/>
  <c r="O192" i="59"/>
  <c r="N192" i="59"/>
  <c r="Q192" i="59"/>
  <c r="P192" i="59"/>
  <c r="S192" i="59"/>
  <c r="R192" i="59"/>
  <c r="U192" i="59"/>
  <c r="T192" i="59"/>
  <c r="W192" i="59"/>
  <c r="V192" i="59"/>
  <c r="Y192" i="59"/>
  <c r="X192" i="59"/>
  <c r="AA192" i="59"/>
  <c r="Z192" i="59"/>
  <c r="AC192" i="59"/>
  <c r="AB192" i="59"/>
  <c r="AE192" i="59"/>
  <c r="AD192" i="59"/>
  <c r="AG192" i="59"/>
  <c r="AF192" i="59"/>
  <c r="AI192" i="59"/>
  <c r="AH192" i="59"/>
  <c r="AK192" i="59"/>
  <c r="AJ192" i="59"/>
  <c r="AM192" i="59"/>
  <c r="AL192" i="59"/>
  <c r="AO192" i="59"/>
  <c r="AN192" i="59"/>
  <c r="I193" i="59"/>
  <c r="J193" i="59"/>
  <c r="K193" i="59"/>
  <c r="O193" i="59"/>
  <c r="N193" i="59" s="1"/>
  <c r="Q193" i="59"/>
  <c r="P193" i="59" s="1"/>
  <c r="S193" i="59"/>
  <c r="R193" i="59" s="1"/>
  <c r="U193" i="59"/>
  <c r="T193" i="59" s="1"/>
  <c r="W193" i="59"/>
  <c r="V193" i="59" s="1"/>
  <c r="Y193" i="59"/>
  <c r="X193" i="59" s="1"/>
  <c r="AA193" i="59"/>
  <c r="Z193" i="59" s="1"/>
  <c r="AC193" i="59"/>
  <c r="AB193" i="59" s="1"/>
  <c r="AE193" i="59"/>
  <c r="AD193" i="59" s="1"/>
  <c r="AG193" i="59"/>
  <c r="AF193" i="59" s="1"/>
  <c r="AI193" i="59"/>
  <c r="AH193" i="59" s="1"/>
  <c r="AK193" i="59"/>
  <c r="AJ193" i="59" s="1"/>
  <c r="AM193" i="59"/>
  <c r="AL193" i="59" s="1"/>
  <c r="AO193" i="59"/>
  <c r="AN193" i="59" s="1"/>
  <c r="I194" i="59"/>
  <c r="J194" i="59" s="1"/>
  <c r="K194" i="59"/>
  <c r="O194" i="59"/>
  <c r="N194" i="59" s="1"/>
  <c r="Q194" i="59"/>
  <c r="P194" i="59" s="1"/>
  <c r="S194" i="59"/>
  <c r="R194" i="59" s="1"/>
  <c r="U194" i="59"/>
  <c r="T194" i="59" s="1"/>
  <c r="W194" i="59"/>
  <c r="V194" i="59" s="1"/>
  <c r="Y194" i="59"/>
  <c r="X194" i="59" s="1"/>
  <c r="AA194" i="59"/>
  <c r="Z194" i="59" s="1"/>
  <c r="AC194" i="59"/>
  <c r="AB194" i="59"/>
  <c r="AE194" i="59"/>
  <c r="AD194" i="59"/>
  <c r="AG194" i="59"/>
  <c r="AF194" i="59" s="1"/>
  <c r="AI194" i="59"/>
  <c r="AH194" i="59" s="1"/>
  <c r="AK194" i="59"/>
  <c r="AJ194" i="59" s="1"/>
  <c r="AM194" i="59"/>
  <c r="AL194" i="59" s="1"/>
  <c r="AO194" i="59"/>
  <c r="AN194" i="59" s="1"/>
  <c r="I195" i="59"/>
  <c r="J195" i="59" s="1"/>
  <c r="K195" i="59"/>
  <c r="O195" i="59"/>
  <c r="N195" i="59" s="1"/>
  <c r="Q195" i="59"/>
  <c r="P195" i="59" s="1"/>
  <c r="S195" i="59"/>
  <c r="R195" i="59" s="1"/>
  <c r="U195" i="59"/>
  <c r="T195" i="59" s="1"/>
  <c r="W195" i="59"/>
  <c r="V195" i="59" s="1"/>
  <c r="Y195" i="59"/>
  <c r="X195" i="59" s="1"/>
  <c r="AA195" i="59"/>
  <c r="Z195" i="59" s="1"/>
  <c r="AC195" i="59"/>
  <c r="AB195" i="59" s="1"/>
  <c r="AE195" i="59"/>
  <c r="AD195" i="59" s="1"/>
  <c r="AG195" i="59"/>
  <c r="AF195" i="59" s="1"/>
  <c r="AI195" i="59"/>
  <c r="AH195" i="59" s="1"/>
  <c r="AK195" i="59"/>
  <c r="AJ195" i="59" s="1"/>
  <c r="AM195" i="59"/>
  <c r="AL195" i="59" s="1"/>
  <c r="AO195" i="59"/>
  <c r="AN195" i="59" s="1"/>
  <c r="I196" i="59"/>
  <c r="J196" i="59" s="1"/>
  <c r="K196" i="59"/>
  <c r="O196" i="59"/>
  <c r="N196" i="59" s="1"/>
  <c r="Q196" i="59"/>
  <c r="P196" i="59" s="1"/>
  <c r="S196" i="59"/>
  <c r="R196" i="59" s="1"/>
  <c r="U196" i="59"/>
  <c r="T196" i="59" s="1"/>
  <c r="W196" i="59"/>
  <c r="V196" i="59" s="1"/>
  <c r="Y196" i="59"/>
  <c r="X196" i="59" s="1"/>
  <c r="AA196" i="59"/>
  <c r="Z196" i="59" s="1"/>
  <c r="AC196" i="59"/>
  <c r="AB196" i="59" s="1"/>
  <c r="AE196" i="59"/>
  <c r="AD196" i="59" s="1"/>
  <c r="AG196" i="59"/>
  <c r="AF196" i="59" s="1"/>
  <c r="AI196" i="59"/>
  <c r="AH196" i="59" s="1"/>
  <c r="AK196" i="59"/>
  <c r="AJ196" i="59" s="1"/>
  <c r="AM196" i="59"/>
  <c r="AL196" i="59" s="1"/>
  <c r="AO196" i="59"/>
  <c r="AN196" i="59" s="1"/>
  <c r="I197" i="59"/>
  <c r="J197" i="59" s="1"/>
  <c r="K197" i="59"/>
  <c r="O197" i="59"/>
  <c r="N197" i="59" s="1"/>
  <c r="Q197" i="59"/>
  <c r="P197" i="59" s="1"/>
  <c r="S197" i="59"/>
  <c r="R197" i="59" s="1"/>
  <c r="U197" i="59"/>
  <c r="T197" i="59" s="1"/>
  <c r="W197" i="59"/>
  <c r="V197" i="59" s="1"/>
  <c r="Y197" i="59"/>
  <c r="X197" i="59" s="1"/>
  <c r="AA197" i="59"/>
  <c r="Z197" i="59" s="1"/>
  <c r="AC197" i="59"/>
  <c r="AB197" i="59" s="1"/>
  <c r="AE197" i="59"/>
  <c r="AD197" i="59" s="1"/>
  <c r="AG197" i="59"/>
  <c r="AF197" i="59" s="1"/>
  <c r="AI197" i="59"/>
  <c r="AH197" i="59" s="1"/>
  <c r="AK197" i="59"/>
  <c r="AJ197" i="59" s="1"/>
  <c r="AM197" i="59"/>
  <c r="AL197" i="59" s="1"/>
  <c r="AO197" i="59"/>
  <c r="AN197" i="59" s="1"/>
  <c r="AK198" i="59"/>
  <c r="AM198" i="59"/>
  <c r="AO198" i="59"/>
  <c r="I199" i="59"/>
  <c r="J199" i="59"/>
  <c r="K199" i="59"/>
  <c r="O199" i="59"/>
  <c r="N199" i="59" s="1"/>
  <c r="Q199" i="59"/>
  <c r="P199" i="59" s="1"/>
  <c r="S199" i="59"/>
  <c r="R199" i="59" s="1"/>
  <c r="U199" i="59"/>
  <c r="T199" i="59" s="1"/>
  <c r="W199" i="59"/>
  <c r="V199" i="59" s="1"/>
  <c r="Y199" i="59"/>
  <c r="X199" i="59" s="1"/>
  <c r="AA199" i="59"/>
  <c r="Z199" i="59" s="1"/>
  <c r="AC199" i="59"/>
  <c r="AB199" i="59" s="1"/>
  <c r="AE199" i="59"/>
  <c r="AD199" i="59" s="1"/>
  <c r="AG199" i="59"/>
  <c r="AF199" i="59" s="1"/>
  <c r="AI199" i="59"/>
  <c r="AH199" i="59" s="1"/>
  <c r="AK199" i="59"/>
  <c r="AJ199" i="59" s="1"/>
  <c r="AM199" i="59"/>
  <c r="AL199" i="59" s="1"/>
  <c r="AO199" i="59"/>
  <c r="AN199" i="59" s="1"/>
  <c r="I200" i="59"/>
  <c r="J200" i="59" s="1"/>
  <c r="K200" i="59"/>
  <c r="O200" i="59"/>
  <c r="N200" i="59" s="1"/>
  <c r="Q200" i="59"/>
  <c r="P200" i="59" s="1"/>
  <c r="S200" i="59"/>
  <c r="R200" i="59" s="1"/>
  <c r="U200" i="59"/>
  <c r="T200" i="59" s="1"/>
  <c r="W200" i="59"/>
  <c r="V200" i="59" s="1"/>
  <c r="Y200" i="59"/>
  <c r="X200" i="59" s="1"/>
  <c r="AA200" i="59"/>
  <c r="Z200" i="59" s="1"/>
  <c r="AC200" i="59"/>
  <c r="AB200" i="59" s="1"/>
  <c r="AE200" i="59"/>
  <c r="AD200" i="59" s="1"/>
  <c r="AG200" i="59"/>
  <c r="AF200" i="59" s="1"/>
  <c r="AI200" i="59"/>
  <c r="AH200" i="59" s="1"/>
  <c r="AK200" i="59"/>
  <c r="AJ200" i="59" s="1"/>
  <c r="AM200" i="59"/>
  <c r="AL200" i="59" s="1"/>
  <c r="AO200" i="59"/>
  <c r="AN200" i="59" s="1"/>
  <c r="I201" i="59"/>
  <c r="J201" i="59" s="1"/>
  <c r="K201" i="59"/>
  <c r="O201" i="59"/>
  <c r="N201" i="59"/>
  <c r="Q201" i="59"/>
  <c r="P201" i="59"/>
  <c r="S201" i="59"/>
  <c r="R201" i="59"/>
  <c r="U201" i="59"/>
  <c r="T201" i="59"/>
  <c r="W201" i="59"/>
  <c r="V201" i="59"/>
  <c r="Y201" i="59"/>
  <c r="X201" i="59"/>
  <c r="AA201" i="59"/>
  <c r="Z201" i="59"/>
  <c r="AC201" i="59"/>
  <c r="AB201" i="59"/>
  <c r="AE201" i="59"/>
  <c r="AD201" i="59"/>
  <c r="AG201" i="59"/>
  <c r="AF201" i="59"/>
  <c r="AI201" i="59"/>
  <c r="AH201" i="59"/>
  <c r="AK201" i="59"/>
  <c r="AJ201" i="59"/>
  <c r="AM201" i="59"/>
  <c r="AL201" i="59"/>
  <c r="AO201" i="59"/>
  <c r="AN201" i="59"/>
  <c r="I202" i="59"/>
  <c r="J202" i="59"/>
  <c r="K202" i="59"/>
  <c r="O202" i="59"/>
  <c r="N202" i="59" s="1"/>
  <c r="Q202" i="59"/>
  <c r="P202" i="59" s="1"/>
  <c r="S202" i="59"/>
  <c r="R202" i="59" s="1"/>
  <c r="U202" i="59"/>
  <c r="T202" i="59" s="1"/>
  <c r="W202" i="59"/>
  <c r="V202" i="59" s="1"/>
  <c r="Y202" i="59"/>
  <c r="X202" i="59" s="1"/>
  <c r="AA202" i="59"/>
  <c r="Z202" i="59" s="1"/>
  <c r="AC202" i="59"/>
  <c r="AB202" i="59" s="1"/>
  <c r="AE202" i="59"/>
  <c r="AD202" i="59" s="1"/>
  <c r="AG202" i="59"/>
  <c r="AF202" i="59" s="1"/>
  <c r="AI202" i="59"/>
  <c r="AH202" i="59" s="1"/>
  <c r="AK202" i="59"/>
  <c r="AJ202" i="59" s="1"/>
  <c r="AM202" i="59"/>
  <c r="AL202" i="59" s="1"/>
  <c r="AO202" i="59"/>
  <c r="AN202" i="59" s="1"/>
  <c r="I203" i="59"/>
  <c r="J203" i="59" s="1"/>
  <c r="K203" i="59"/>
  <c r="O203" i="59"/>
  <c r="N203" i="59" s="1"/>
  <c r="Q203" i="59"/>
  <c r="P203" i="59" s="1"/>
  <c r="S203" i="59"/>
  <c r="R203" i="59" s="1"/>
  <c r="U203" i="59"/>
  <c r="T203" i="59" s="1"/>
  <c r="W203" i="59"/>
  <c r="V203" i="59" s="1"/>
  <c r="Y203" i="59"/>
  <c r="X203" i="59" s="1"/>
  <c r="AA203" i="59"/>
  <c r="Z203" i="59" s="1"/>
  <c r="AC203" i="59"/>
  <c r="AB203" i="59" s="1"/>
  <c r="AE203" i="59"/>
  <c r="AD203" i="59" s="1"/>
  <c r="AG203" i="59"/>
  <c r="AF203" i="59" s="1"/>
  <c r="AI203" i="59"/>
  <c r="AH203" i="59" s="1"/>
  <c r="AK203" i="59"/>
  <c r="AJ203" i="59" s="1"/>
  <c r="AM203" i="59"/>
  <c r="AL203" i="59" s="1"/>
  <c r="AO203" i="59"/>
  <c r="AN203" i="59" s="1"/>
  <c r="I204" i="59"/>
  <c r="J204" i="59" s="1"/>
  <c r="K204" i="59"/>
  <c r="O204" i="59"/>
  <c r="N204" i="59" s="1"/>
  <c r="Q204" i="59"/>
  <c r="P204" i="59" s="1"/>
  <c r="S204" i="59"/>
  <c r="R204" i="59" s="1"/>
  <c r="U204" i="59"/>
  <c r="T204" i="59" s="1"/>
  <c r="W204" i="59"/>
  <c r="V204" i="59" s="1"/>
  <c r="Y204" i="59"/>
  <c r="X204" i="59" s="1"/>
  <c r="AA204" i="59"/>
  <c r="Z204" i="59" s="1"/>
  <c r="AC204" i="59"/>
  <c r="AB204" i="59" s="1"/>
  <c r="AE204" i="59"/>
  <c r="AD204" i="59" s="1"/>
  <c r="AG204" i="59"/>
  <c r="AF204" i="59" s="1"/>
  <c r="AI204" i="59"/>
  <c r="AH204" i="59" s="1"/>
  <c r="AK204" i="59"/>
  <c r="AJ204" i="59" s="1"/>
  <c r="AM204" i="59"/>
  <c r="AL204" i="59" s="1"/>
  <c r="AO204" i="59"/>
  <c r="AN204" i="59" s="1"/>
  <c r="I205" i="59"/>
  <c r="J205" i="59" s="1"/>
  <c r="K205" i="59"/>
  <c r="O205" i="59"/>
  <c r="N205" i="59"/>
  <c r="Q205" i="59"/>
  <c r="P205" i="59"/>
  <c r="S205" i="59"/>
  <c r="R205" i="59"/>
  <c r="U205" i="59"/>
  <c r="T205" i="59"/>
  <c r="W205" i="59"/>
  <c r="V205" i="59"/>
  <c r="Y205" i="59"/>
  <c r="X205" i="59"/>
  <c r="AA205" i="59"/>
  <c r="Z205" i="59"/>
  <c r="AC205" i="59"/>
  <c r="AB205" i="59"/>
  <c r="AE205" i="59"/>
  <c r="AD205" i="59"/>
  <c r="AG205" i="59"/>
  <c r="AF205" i="59"/>
  <c r="AI205" i="59"/>
  <c r="AH205" i="59"/>
  <c r="AK205" i="59"/>
  <c r="AJ205" i="59"/>
  <c r="AM205" i="59"/>
  <c r="AL205" i="59"/>
  <c r="AO205" i="59"/>
  <c r="AN205" i="59"/>
  <c r="I206" i="59"/>
  <c r="J206" i="59"/>
  <c r="K206" i="59"/>
  <c r="O206" i="59"/>
  <c r="N206" i="59" s="1"/>
  <c r="Q206" i="59"/>
  <c r="P206" i="59" s="1"/>
  <c r="S206" i="59"/>
  <c r="R206" i="59" s="1"/>
  <c r="U206" i="59"/>
  <c r="T206" i="59" s="1"/>
  <c r="W206" i="59"/>
  <c r="V206" i="59" s="1"/>
  <c r="Y206" i="59"/>
  <c r="X206" i="59" s="1"/>
  <c r="AA206" i="59"/>
  <c r="Z206" i="59" s="1"/>
  <c r="AC206" i="59"/>
  <c r="AB206" i="59" s="1"/>
  <c r="AE206" i="59"/>
  <c r="AD206" i="59" s="1"/>
  <c r="AG206" i="59"/>
  <c r="AF206" i="59" s="1"/>
  <c r="AI206" i="59"/>
  <c r="AH206" i="59" s="1"/>
  <c r="AK206" i="59"/>
  <c r="AJ206" i="59" s="1"/>
  <c r="AM206" i="59"/>
  <c r="AL206" i="59" s="1"/>
  <c r="AO206" i="59"/>
  <c r="AN206" i="59" s="1"/>
  <c r="I207" i="59"/>
  <c r="J207" i="59" s="1"/>
  <c r="K207" i="59"/>
  <c r="O207" i="59"/>
  <c r="N207" i="59" s="1"/>
  <c r="Q207" i="59"/>
  <c r="P207" i="59" s="1"/>
  <c r="S207" i="59"/>
  <c r="R207" i="59" s="1"/>
  <c r="U207" i="59"/>
  <c r="T207" i="59" s="1"/>
  <c r="W207" i="59"/>
  <c r="V207" i="59" s="1"/>
  <c r="Y207" i="59"/>
  <c r="X207" i="59" s="1"/>
  <c r="AA207" i="59"/>
  <c r="Z207" i="59" s="1"/>
  <c r="AC207" i="59"/>
  <c r="AB207" i="59" s="1"/>
  <c r="AE207" i="59"/>
  <c r="AD207" i="59" s="1"/>
  <c r="AG207" i="59"/>
  <c r="AF207" i="59" s="1"/>
  <c r="AI207" i="59"/>
  <c r="AH207" i="59" s="1"/>
  <c r="AK207" i="59"/>
  <c r="AJ207" i="59" s="1"/>
  <c r="AM207" i="59"/>
  <c r="AL207" i="59" s="1"/>
  <c r="AO207" i="59"/>
  <c r="AN207" i="59" s="1"/>
  <c r="I208" i="59"/>
  <c r="J208" i="59" s="1"/>
  <c r="K208" i="59"/>
  <c r="O208" i="59"/>
  <c r="N208" i="59" s="1"/>
  <c r="Q208" i="59"/>
  <c r="P208" i="59" s="1"/>
  <c r="S208" i="59"/>
  <c r="R208" i="59" s="1"/>
  <c r="U208" i="59"/>
  <c r="T208" i="59" s="1"/>
  <c r="W208" i="59"/>
  <c r="V208" i="59" s="1"/>
  <c r="Y208" i="59"/>
  <c r="X208" i="59" s="1"/>
  <c r="AA208" i="59"/>
  <c r="Z208" i="59" s="1"/>
  <c r="AC208" i="59"/>
  <c r="AB208" i="59" s="1"/>
  <c r="AE208" i="59"/>
  <c r="AD208" i="59" s="1"/>
  <c r="AG208" i="59"/>
  <c r="AF208" i="59" s="1"/>
  <c r="AI208" i="59"/>
  <c r="AH208" i="59" s="1"/>
  <c r="AK208" i="59"/>
  <c r="AJ208" i="59" s="1"/>
  <c r="AM208" i="59"/>
  <c r="AL208" i="59" s="1"/>
  <c r="AO208" i="59"/>
  <c r="AN208" i="59" s="1"/>
  <c r="I209" i="59"/>
  <c r="J209" i="59" s="1"/>
  <c r="K209" i="59"/>
  <c r="O209" i="59"/>
  <c r="N209" i="59"/>
  <c r="Q209" i="59"/>
  <c r="P209" i="59"/>
  <c r="S209" i="59"/>
  <c r="R209" i="59"/>
  <c r="U209" i="59"/>
  <c r="T209" i="59"/>
  <c r="W209" i="59"/>
  <c r="V209" i="59"/>
  <c r="Y209" i="59"/>
  <c r="X209" i="59"/>
  <c r="AA209" i="59"/>
  <c r="Z209" i="59"/>
  <c r="AC209" i="59"/>
  <c r="AB209" i="59"/>
  <c r="AE209" i="59"/>
  <c r="AD209" i="59"/>
  <c r="AG209" i="59"/>
  <c r="AF209" i="59"/>
  <c r="AI209" i="59"/>
  <c r="AH209" i="59"/>
  <c r="AK209" i="59"/>
  <c r="AJ209" i="59"/>
  <c r="AM209" i="59"/>
  <c r="AL209" i="59"/>
  <c r="AO209" i="59"/>
  <c r="AN209" i="59"/>
  <c r="I210" i="59"/>
  <c r="J210" i="59"/>
  <c r="K210" i="59"/>
  <c r="O210" i="59"/>
  <c r="N210" i="59" s="1"/>
  <c r="Q210" i="59"/>
  <c r="P210" i="59" s="1"/>
  <c r="S210" i="59"/>
  <c r="R210" i="59" s="1"/>
  <c r="U210" i="59"/>
  <c r="T210" i="59" s="1"/>
  <c r="W210" i="59"/>
  <c r="V210" i="59" s="1"/>
  <c r="Y210" i="59"/>
  <c r="X210" i="59" s="1"/>
  <c r="AA210" i="59"/>
  <c r="Z210" i="59" s="1"/>
  <c r="AC210" i="59"/>
  <c r="AB210" i="59" s="1"/>
  <c r="AE210" i="59"/>
  <c r="AD210" i="59" s="1"/>
  <c r="AG210" i="59"/>
  <c r="AF210" i="59" s="1"/>
  <c r="AI210" i="59"/>
  <c r="AH210" i="59" s="1"/>
  <c r="AK210" i="59"/>
  <c r="AJ210" i="59" s="1"/>
  <c r="AM210" i="59"/>
  <c r="AL210" i="59" s="1"/>
  <c r="AO210" i="59"/>
  <c r="AN210" i="59" s="1"/>
  <c r="I211" i="59"/>
  <c r="J211" i="59" s="1"/>
  <c r="K211" i="59"/>
  <c r="O211" i="59"/>
  <c r="N211" i="59" s="1"/>
  <c r="Q211" i="59"/>
  <c r="P211" i="59" s="1"/>
  <c r="S211" i="59"/>
  <c r="R211" i="59" s="1"/>
  <c r="U211" i="59"/>
  <c r="T211" i="59" s="1"/>
  <c r="W211" i="59"/>
  <c r="V211" i="59" s="1"/>
  <c r="Y211" i="59"/>
  <c r="X211" i="59" s="1"/>
  <c r="AA211" i="59"/>
  <c r="Z211" i="59" s="1"/>
  <c r="AC211" i="59"/>
  <c r="AB211" i="59" s="1"/>
  <c r="AE211" i="59"/>
  <c r="AD211" i="59" s="1"/>
  <c r="AG211" i="59"/>
  <c r="AF211" i="59" s="1"/>
  <c r="AI211" i="59"/>
  <c r="AH211" i="59" s="1"/>
  <c r="AK211" i="59"/>
  <c r="AJ211" i="59" s="1"/>
  <c r="AM211" i="59"/>
  <c r="AL211" i="59" s="1"/>
  <c r="AO211" i="59"/>
  <c r="AN211" i="59" s="1"/>
  <c r="I212" i="59"/>
  <c r="J212" i="59" s="1"/>
  <c r="K212" i="59"/>
  <c r="O212" i="59"/>
  <c r="N212" i="59" s="1"/>
  <c r="Q212" i="59"/>
  <c r="P212" i="59" s="1"/>
  <c r="S212" i="59"/>
  <c r="R212" i="59" s="1"/>
  <c r="U212" i="59"/>
  <c r="T212" i="59" s="1"/>
  <c r="W212" i="59"/>
  <c r="V212" i="59" s="1"/>
  <c r="Y212" i="59"/>
  <c r="X212" i="59" s="1"/>
  <c r="AA212" i="59"/>
  <c r="Z212" i="59" s="1"/>
  <c r="AC212" i="59"/>
  <c r="AB212" i="59" s="1"/>
  <c r="AE212" i="59"/>
  <c r="AD212" i="59" s="1"/>
  <c r="AG212" i="59"/>
  <c r="AF212" i="59" s="1"/>
  <c r="AI212" i="59"/>
  <c r="AH212" i="59" s="1"/>
  <c r="AK212" i="59"/>
  <c r="AJ212" i="59" s="1"/>
  <c r="AM212" i="59"/>
  <c r="AL212" i="59" s="1"/>
  <c r="AO212" i="59"/>
  <c r="AN212" i="59" s="1"/>
  <c r="I213" i="59"/>
  <c r="J213" i="59" s="1"/>
  <c r="K213" i="59"/>
  <c r="O213" i="59"/>
  <c r="N213" i="59"/>
  <c r="Q213" i="59"/>
  <c r="P213" i="59"/>
  <c r="S213" i="59"/>
  <c r="R213" i="59"/>
  <c r="U213" i="59"/>
  <c r="T213" i="59"/>
  <c r="W213" i="59"/>
  <c r="V213" i="59"/>
  <c r="Y213" i="59"/>
  <c r="X213" i="59"/>
  <c r="AA213" i="59"/>
  <c r="Z213" i="59"/>
  <c r="AC213" i="59"/>
  <c r="AB213" i="59"/>
  <c r="AE213" i="59"/>
  <c r="AD213" i="59"/>
  <c r="AG213" i="59"/>
  <c r="AF213" i="59"/>
  <c r="AI213" i="59"/>
  <c r="AH213" i="59"/>
  <c r="AK213" i="59"/>
  <c r="AJ213" i="59"/>
  <c r="AM213" i="59"/>
  <c r="AL213" i="59"/>
  <c r="AO213" i="59"/>
  <c r="AN213" i="59"/>
  <c r="I214" i="59"/>
  <c r="J214" i="59"/>
  <c r="K214" i="59"/>
  <c r="O214" i="59"/>
  <c r="N214" i="59" s="1"/>
  <c r="Q214" i="59"/>
  <c r="P214" i="59" s="1"/>
  <c r="S214" i="59"/>
  <c r="R214" i="59" s="1"/>
  <c r="U214" i="59"/>
  <c r="T214" i="59" s="1"/>
  <c r="W214" i="59"/>
  <c r="V214" i="59" s="1"/>
  <c r="Y214" i="59"/>
  <c r="X214" i="59" s="1"/>
  <c r="AA214" i="59"/>
  <c r="Z214" i="59" s="1"/>
  <c r="AC214" i="59"/>
  <c r="AB214" i="59" s="1"/>
  <c r="AE214" i="59"/>
  <c r="AD214" i="59" s="1"/>
  <c r="AG214" i="59"/>
  <c r="AF214" i="59" s="1"/>
  <c r="AI214" i="59"/>
  <c r="AH214" i="59" s="1"/>
  <c r="AK214" i="59"/>
  <c r="AJ214" i="59" s="1"/>
  <c r="AM214" i="59"/>
  <c r="AL214" i="59" s="1"/>
  <c r="AO214" i="59"/>
  <c r="AN214" i="59" s="1"/>
  <c r="I215" i="59"/>
  <c r="J215" i="59" s="1"/>
  <c r="K215" i="59"/>
  <c r="O215" i="59"/>
  <c r="N215" i="59" s="1"/>
  <c r="Q215" i="59"/>
  <c r="P215" i="59" s="1"/>
  <c r="S215" i="59"/>
  <c r="R215" i="59" s="1"/>
  <c r="U215" i="59"/>
  <c r="T215" i="59" s="1"/>
  <c r="W215" i="59"/>
  <c r="V215" i="59" s="1"/>
  <c r="Y215" i="59"/>
  <c r="X215" i="59" s="1"/>
  <c r="AA215" i="59"/>
  <c r="Z215" i="59" s="1"/>
  <c r="AC215" i="59"/>
  <c r="AB215" i="59" s="1"/>
  <c r="AE215" i="59"/>
  <c r="AD215" i="59" s="1"/>
  <c r="AG215" i="59"/>
  <c r="AF215" i="59" s="1"/>
  <c r="AI215" i="59"/>
  <c r="AH215" i="59" s="1"/>
  <c r="AK215" i="59"/>
  <c r="AJ215" i="59" s="1"/>
  <c r="AM215" i="59"/>
  <c r="AL215" i="59" s="1"/>
  <c r="AO215" i="59"/>
  <c r="AN215" i="59" s="1"/>
  <c r="I216" i="59"/>
  <c r="J216" i="59" s="1"/>
  <c r="K216" i="59"/>
  <c r="O216" i="59"/>
  <c r="N216" i="59" s="1"/>
  <c r="Q216" i="59"/>
  <c r="P216" i="59" s="1"/>
  <c r="S216" i="59"/>
  <c r="R216" i="59" s="1"/>
  <c r="U216" i="59"/>
  <c r="T216" i="59" s="1"/>
  <c r="W216" i="59"/>
  <c r="V216" i="59" s="1"/>
  <c r="Y216" i="59"/>
  <c r="X216" i="59" s="1"/>
  <c r="AA216" i="59"/>
  <c r="Z216" i="59" s="1"/>
  <c r="AC216" i="59"/>
  <c r="AB216" i="59" s="1"/>
  <c r="AE216" i="59"/>
  <c r="AD216" i="59" s="1"/>
  <c r="AG216" i="59"/>
  <c r="AF216" i="59" s="1"/>
  <c r="AI216" i="59"/>
  <c r="AH216" i="59" s="1"/>
  <c r="AK216" i="59"/>
  <c r="AJ216" i="59" s="1"/>
  <c r="AM216" i="59"/>
  <c r="AL216" i="59" s="1"/>
  <c r="AO216" i="59"/>
  <c r="AN216" i="59" s="1"/>
  <c r="I217" i="59"/>
  <c r="J217" i="59" s="1"/>
  <c r="K217" i="59"/>
  <c r="O217" i="59"/>
  <c r="N217" i="59"/>
  <c r="Q217" i="59"/>
  <c r="P217" i="59"/>
  <c r="S217" i="59"/>
  <c r="R217" i="59"/>
  <c r="U217" i="59"/>
  <c r="T217" i="59"/>
  <c r="W217" i="59"/>
  <c r="V217" i="59"/>
  <c r="Y217" i="59"/>
  <c r="X217" i="59"/>
  <c r="AA217" i="59"/>
  <c r="Z217" i="59"/>
  <c r="AC217" i="59"/>
  <c r="AB217" i="59"/>
  <c r="AE217" i="59"/>
  <c r="AD217" i="59"/>
  <c r="AG217" i="59"/>
  <c r="AF217" i="59"/>
  <c r="AI217" i="59"/>
  <c r="AH217" i="59"/>
  <c r="AK217" i="59"/>
  <c r="AJ217" i="59"/>
  <c r="AM217" i="59"/>
  <c r="AL217" i="59"/>
  <c r="AO217" i="59"/>
  <c r="AN217" i="59"/>
  <c r="I218" i="59"/>
  <c r="J218" i="59"/>
  <c r="K218" i="59"/>
  <c r="O218" i="59"/>
  <c r="N218" i="59" s="1"/>
  <c r="Q218" i="59"/>
  <c r="P218" i="59" s="1"/>
  <c r="S218" i="59"/>
  <c r="R218" i="59" s="1"/>
  <c r="U218" i="59"/>
  <c r="T218" i="59" s="1"/>
  <c r="W218" i="59"/>
  <c r="V218" i="59" s="1"/>
  <c r="Y218" i="59"/>
  <c r="X218" i="59" s="1"/>
  <c r="AA218" i="59"/>
  <c r="Z218" i="59" s="1"/>
  <c r="AC218" i="59"/>
  <c r="AB218" i="59" s="1"/>
  <c r="AE218" i="59"/>
  <c r="AD218" i="59" s="1"/>
  <c r="AG218" i="59"/>
  <c r="AF218" i="59" s="1"/>
  <c r="AI218" i="59"/>
  <c r="AH218" i="59" s="1"/>
  <c r="AK218" i="59"/>
  <c r="AJ218" i="59" s="1"/>
  <c r="AM218" i="59"/>
  <c r="AL218" i="59" s="1"/>
  <c r="AO218" i="59"/>
  <c r="AN218" i="59" s="1"/>
  <c r="I219" i="59"/>
  <c r="J219" i="59" s="1"/>
  <c r="K219" i="59"/>
  <c r="O219" i="59"/>
  <c r="N219" i="59" s="1"/>
  <c r="Q219" i="59"/>
  <c r="P219" i="59" s="1"/>
  <c r="S219" i="59"/>
  <c r="R219" i="59" s="1"/>
  <c r="U219" i="59"/>
  <c r="T219" i="59" s="1"/>
  <c r="W219" i="59"/>
  <c r="V219" i="59" s="1"/>
  <c r="Y219" i="59"/>
  <c r="X219" i="59" s="1"/>
  <c r="AA219" i="59"/>
  <c r="Z219" i="59" s="1"/>
  <c r="AC219" i="59"/>
  <c r="AB219" i="59" s="1"/>
  <c r="AE219" i="59"/>
  <c r="AD219" i="59" s="1"/>
  <c r="AG219" i="59"/>
  <c r="AF219" i="59" s="1"/>
  <c r="AI219" i="59"/>
  <c r="AH219" i="59" s="1"/>
  <c r="AK219" i="59"/>
  <c r="AJ219" i="59" s="1"/>
  <c r="AM219" i="59"/>
  <c r="AL219" i="59" s="1"/>
  <c r="AO219" i="59"/>
  <c r="AN219" i="59" s="1"/>
  <c r="I220" i="59"/>
  <c r="J220" i="59" s="1"/>
  <c r="K220" i="59"/>
  <c r="O220" i="59"/>
  <c r="N220" i="59" s="1"/>
  <c r="Q220" i="59"/>
  <c r="P220" i="59" s="1"/>
  <c r="S220" i="59"/>
  <c r="R220" i="59" s="1"/>
  <c r="U220" i="59"/>
  <c r="T220" i="59" s="1"/>
  <c r="W220" i="59"/>
  <c r="V220" i="59" s="1"/>
  <c r="Y220" i="59"/>
  <c r="X220" i="59" s="1"/>
  <c r="AA220" i="59"/>
  <c r="Z220" i="59" s="1"/>
  <c r="AC220" i="59"/>
  <c r="AB220" i="59" s="1"/>
  <c r="AE220" i="59"/>
  <c r="AD220" i="59" s="1"/>
  <c r="AG220" i="59"/>
  <c r="AF220" i="59" s="1"/>
  <c r="AI220" i="59"/>
  <c r="AH220" i="59" s="1"/>
  <c r="AK220" i="59"/>
  <c r="AJ220" i="59" s="1"/>
  <c r="AM220" i="59"/>
  <c r="AL220" i="59" s="1"/>
  <c r="AO220" i="59"/>
  <c r="AN220" i="59" s="1"/>
  <c r="I221" i="59"/>
  <c r="J221" i="59" s="1"/>
  <c r="K221" i="59"/>
  <c r="O221" i="59"/>
  <c r="N221" i="59"/>
  <c r="Q221" i="59"/>
  <c r="P221" i="59"/>
  <c r="S221" i="59"/>
  <c r="R221" i="59"/>
  <c r="U221" i="59"/>
  <c r="T221" i="59"/>
  <c r="W221" i="59"/>
  <c r="V221" i="59"/>
  <c r="Y221" i="59"/>
  <c r="X221" i="59"/>
  <c r="AA221" i="59"/>
  <c r="Z221" i="59"/>
  <c r="AC221" i="59"/>
  <c r="AB221" i="59"/>
  <c r="AE221" i="59"/>
  <c r="AD221" i="59"/>
  <c r="AG221" i="59"/>
  <c r="AF221" i="59"/>
  <c r="AI221" i="59"/>
  <c r="AH221" i="59"/>
  <c r="AK221" i="59"/>
  <c r="AJ221" i="59"/>
  <c r="AM221" i="59"/>
  <c r="AL221" i="59"/>
  <c r="AO221" i="59"/>
  <c r="AN221" i="59"/>
  <c r="I222" i="59"/>
  <c r="J222" i="59"/>
  <c r="K222" i="59"/>
  <c r="O222" i="59"/>
  <c r="N222" i="59" s="1"/>
  <c r="Q222" i="59"/>
  <c r="P222" i="59" s="1"/>
  <c r="S222" i="59"/>
  <c r="R222" i="59" s="1"/>
  <c r="U222" i="59"/>
  <c r="T222" i="59" s="1"/>
  <c r="W222" i="59"/>
  <c r="V222" i="59" s="1"/>
  <c r="Y222" i="59"/>
  <c r="X222" i="59" s="1"/>
  <c r="AA222" i="59"/>
  <c r="Z222" i="59" s="1"/>
  <c r="AC222" i="59"/>
  <c r="AB222" i="59" s="1"/>
  <c r="AE222" i="59"/>
  <c r="AD222" i="59" s="1"/>
  <c r="AG222" i="59"/>
  <c r="AF222" i="59" s="1"/>
  <c r="AI222" i="59"/>
  <c r="AH222" i="59" s="1"/>
  <c r="AK222" i="59"/>
  <c r="AJ222" i="59" s="1"/>
  <c r="AM222" i="59"/>
  <c r="AL222" i="59" s="1"/>
  <c r="AO222" i="59"/>
  <c r="AN222" i="59" s="1"/>
  <c r="I223" i="59"/>
  <c r="J223" i="59" s="1"/>
  <c r="K223" i="59"/>
  <c r="O223" i="59"/>
  <c r="N223" i="59" s="1"/>
  <c r="Q223" i="59"/>
  <c r="P223" i="59" s="1"/>
  <c r="S223" i="59"/>
  <c r="R223" i="59" s="1"/>
  <c r="U223" i="59"/>
  <c r="T223" i="59" s="1"/>
  <c r="W223" i="59"/>
  <c r="V223" i="59" s="1"/>
  <c r="Y223" i="59"/>
  <c r="X223" i="59" s="1"/>
  <c r="AA223" i="59"/>
  <c r="Z223" i="59" s="1"/>
  <c r="AC223" i="59"/>
  <c r="AB223" i="59" s="1"/>
  <c r="AE223" i="59"/>
  <c r="AD223" i="59" s="1"/>
  <c r="AG223" i="59"/>
  <c r="AF223" i="59" s="1"/>
  <c r="AI223" i="59"/>
  <c r="AH223" i="59" s="1"/>
  <c r="AK223" i="59"/>
  <c r="AJ223" i="59" s="1"/>
  <c r="AM223" i="59"/>
  <c r="AL223" i="59" s="1"/>
  <c r="AO223" i="59"/>
  <c r="AN223" i="59" s="1"/>
  <c r="I224" i="59"/>
  <c r="J224" i="59" s="1"/>
  <c r="K224" i="59"/>
  <c r="O224" i="59"/>
  <c r="N224" i="59" s="1"/>
  <c r="Q224" i="59"/>
  <c r="P224" i="59" s="1"/>
  <c r="S224" i="59"/>
  <c r="R224" i="59" s="1"/>
  <c r="U224" i="59"/>
  <c r="T224" i="59" s="1"/>
  <c r="W224" i="59"/>
  <c r="V224" i="59" s="1"/>
  <c r="Y224" i="59"/>
  <c r="X224" i="59" s="1"/>
  <c r="AA224" i="59"/>
  <c r="Z224" i="59" s="1"/>
  <c r="AC224" i="59"/>
  <c r="AB224" i="59" s="1"/>
  <c r="AE224" i="59"/>
  <c r="AD224" i="59" s="1"/>
  <c r="AG224" i="59"/>
  <c r="AF224" i="59" s="1"/>
  <c r="AI224" i="59"/>
  <c r="AH224" i="59" s="1"/>
  <c r="AK224" i="59"/>
  <c r="AJ224" i="59" s="1"/>
  <c r="AM224" i="59"/>
  <c r="AL224" i="59" s="1"/>
  <c r="AO224" i="59"/>
  <c r="AN224" i="59" s="1"/>
  <c r="I225" i="59"/>
  <c r="J225" i="59" s="1"/>
  <c r="K225" i="59"/>
  <c r="O225" i="59"/>
  <c r="N225" i="59"/>
  <c r="Q225" i="59"/>
  <c r="P225" i="59"/>
  <c r="S225" i="59"/>
  <c r="R225" i="59"/>
  <c r="U225" i="59"/>
  <c r="T225" i="59"/>
  <c r="W225" i="59"/>
  <c r="V225" i="59"/>
  <c r="Y225" i="59"/>
  <c r="X225" i="59"/>
  <c r="AA225" i="59"/>
  <c r="Z225" i="59"/>
  <c r="AC225" i="59"/>
  <c r="AB225" i="59"/>
  <c r="AE225" i="59"/>
  <c r="AD225" i="59"/>
  <c r="AG225" i="59"/>
  <c r="AF225" i="59"/>
  <c r="AI225" i="59"/>
  <c r="AH225" i="59"/>
  <c r="AK225" i="59"/>
  <c r="AJ225" i="59"/>
  <c r="AM225" i="59"/>
  <c r="AL225" i="59"/>
  <c r="AO225" i="59"/>
  <c r="AN225" i="59"/>
  <c r="I226" i="59"/>
  <c r="J226" i="59"/>
  <c r="K226" i="59"/>
  <c r="O226" i="59"/>
  <c r="N226" i="59" s="1"/>
  <c r="Q226" i="59"/>
  <c r="P226" i="59" s="1"/>
  <c r="S226" i="59"/>
  <c r="R226" i="59" s="1"/>
  <c r="U226" i="59"/>
  <c r="T226" i="59" s="1"/>
  <c r="W226" i="59"/>
  <c r="V226" i="59" s="1"/>
  <c r="Y226" i="59"/>
  <c r="X226" i="59" s="1"/>
  <c r="AA226" i="59"/>
  <c r="Z226" i="59" s="1"/>
  <c r="AC226" i="59"/>
  <c r="AB226" i="59" s="1"/>
  <c r="AE226" i="59"/>
  <c r="AD226" i="59" s="1"/>
  <c r="AG226" i="59"/>
  <c r="AF226" i="59" s="1"/>
  <c r="AI226" i="59"/>
  <c r="AH226" i="59" s="1"/>
  <c r="AK226" i="59"/>
  <c r="AJ226" i="59" s="1"/>
  <c r="AM226" i="59"/>
  <c r="AL226" i="59" s="1"/>
  <c r="AO226" i="59"/>
  <c r="AN226" i="59" s="1"/>
  <c r="I227" i="59"/>
  <c r="J227" i="59" s="1"/>
  <c r="K227" i="59"/>
  <c r="O227" i="59"/>
  <c r="N227" i="59" s="1"/>
  <c r="Q227" i="59"/>
  <c r="P227" i="59" s="1"/>
  <c r="S227" i="59"/>
  <c r="R227" i="59" s="1"/>
  <c r="U227" i="59"/>
  <c r="T227" i="59" s="1"/>
  <c r="W227" i="59"/>
  <c r="V227" i="59" s="1"/>
  <c r="Y227" i="59"/>
  <c r="X227" i="59" s="1"/>
  <c r="AA227" i="59"/>
  <c r="Z227" i="59" s="1"/>
  <c r="AC227" i="59"/>
  <c r="AB227" i="59" s="1"/>
  <c r="AE227" i="59"/>
  <c r="AD227" i="59" s="1"/>
  <c r="AG227" i="59"/>
  <c r="AF227" i="59" s="1"/>
  <c r="AI227" i="59"/>
  <c r="AH227" i="59" s="1"/>
  <c r="AK227" i="59"/>
  <c r="AJ227" i="59" s="1"/>
  <c r="AM227" i="59"/>
  <c r="AL227" i="59" s="1"/>
  <c r="AO227" i="59"/>
  <c r="AN227" i="59" s="1"/>
  <c r="I228" i="59"/>
  <c r="J228" i="59" s="1"/>
  <c r="K228" i="59"/>
  <c r="O228" i="59"/>
  <c r="N228" i="59" s="1"/>
  <c r="Q228" i="59"/>
  <c r="P228" i="59" s="1"/>
  <c r="S228" i="59"/>
  <c r="R228" i="59" s="1"/>
  <c r="U228" i="59"/>
  <c r="T228" i="59" s="1"/>
  <c r="W228" i="59"/>
  <c r="V228" i="59" s="1"/>
  <c r="Y228" i="59"/>
  <c r="X228" i="59" s="1"/>
  <c r="AA228" i="59"/>
  <c r="Z228" i="59" s="1"/>
  <c r="AC228" i="59"/>
  <c r="AB228" i="59" s="1"/>
  <c r="AE228" i="59"/>
  <c r="AD228" i="59" s="1"/>
  <c r="AG228" i="59"/>
  <c r="AF228" i="59" s="1"/>
  <c r="AI228" i="59"/>
  <c r="AH228" i="59" s="1"/>
  <c r="AK228" i="59"/>
  <c r="AJ228" i="59" s="1"/>
  <c r="AM228" i="59"/>
  <c r="AL228" i="59" s="1"/>
  <c r="AO228" i="59"/>
  <c r="AN228" i="59" s="1"/>
  <c r="I229" i="59"/>
  <c r="J229" i="59" s="1"/>
  <c r="K229" i="59"/>
  <c r="O229" i="59"/>
  <c r="N229" i="59"/>
  <c r="Q229" i="59"/>
  <c r="P229" i="59"/>
  <c r="S229" i="59"/>
  <c r="R229" i="59"/>
  <c r="U229" i="59"/>
  <c r="T229" i="59"/>
  <c r="W229" i="59"/>
  <c r="V229" i="59"/>
  <c r="Y229" i="59"/>
  <c r="X229" i="59"/>
  <c r="AA229" i="59"/>
  <c r="Z229" i="59"/>
  <c r="AC229" i="59"/>
  <c r="AB229" i="59"/>
  <c r="AE229" i="59"/>
  <c r="AD229" i="59"/>
  <c r="AG229" i="59"/>
  <c r="AF229" i="59"/>
  <c r="AI229" i="59"/>
  <c r="AH229" i="59"/>
  <c r="AK229" i="59"/>
  <c r="AJ229" i="59"/>
  <c r="AM229" i="59"/>
  <c r="AL229" i="59"/>
  <c r="AO229" i="59"/>
  <c r="AN229" i="59"/>
  <c r="I230" i="59"/>
  <c r="J230" i="59"/>
  <c r="K230" i="59"/>
  <c r="O230" i="59"/>
  <c r="N230" i="59" s="1"/>
  <c r="Q230" i="59"/>
  <c r="P230" i="59" s="1"/>
  <c r="S230" i="59"/>
  <c r="R230" i="59" s="1"/>
  <c r="U230" i="59"/>
  <c r="T230" i="59" s="1"/>
  <c r="W230" i="59"/>
  <c r="V230" i="59" s="1"/>
  <c r="Y230" i="59"/>
  <c r="X230" i="59" s="1"/>
  <c r="AA230" i="59"/>
  <c r="Z230" i="59" s="1"/>
  <c r="AC230" i="59"/>
  <c r="AB230" i="59" s="1"/>
  <c r="AE230" i="59"/>
  <c r="AD230" i="59" s="1"/>
  <c r="AG230" i="59"/>
  <c r="AF230" i="59" s="1"/>
  <c r="AI230" i="59"/>
  <c r="AH230" i="59" s="1"/>
  <c r="AK230" i="59"/>
  <c r="AJ230" i="59" s="1"/>
  <c r="AM230" i="59"/>
  <c r="AL230" i="59" s="1"/>
  <c r="AO230" i="59"/>
  <c r="AN230" i="59" s="1"/>
  <c r="I231" i="59"/>
  <c r="J231" i="59" s="1"/>
  <c r="K231" i="59"/>
  <c r="O231" i="59"/>
  <c r="N231" i="59" s="1"/>
  <c r="Q231" i="59"/>
  <c r="P231" i="59" s="1"/>
  <c r="S231" i="59"/>
  <c r="R231" i="59" s="1"/>
  <c r="U231" i="59"/>
  <c r="T231" i="59" s="1"/>
  <c r="W231" i="59"/>
  <c r="V231" i="59" s="1"/>
  <c r="Y231" i="59"/>
  <c r="X231" i="59" s="1"/>
  <c r="AA231" i="59"/>
  <c r="Z231" i="59" s="1"/>
  <c r="AC231" i="59"/>
  <c r="AB231" i="59" s="1"/>
  <c r="AE231" i="59"/>
  <c r="AD231" i="59" s="1"/>
  <c r="AG231" i="59"/>
  <c r="AF231" i="59" s="1"/>
  <c r="AI231" i="59"/>
  <c r="AH231" i="59" s="1"/>
  <c r="AK231" i="59"/>
  <c r="AJ231" i="59" s="1"/>
  <c r="AM231" i="59"/>
  <c r="AL231" i="59" s="1"/>
  <c r="AO231" i="59"/>
  <c r="AN231" i="59" s="1"/>
  <c r="I232" i="59"/>
  <c r="J232" i="59" s="1"/>
  <c r="K232" i="59"/>
  <c r="O232" i="59"/>
  <c r="N232" i="59" s="1"/>
  <c r="Q232" i="59"/>
  <c r="P232" i="59" s="1"/>
  <c r="S232" i="59"/>
  <c r="R232" i="59" s="1"/>
  <c r="U232" i="59"/>
  <c r="T232" i="59" s="1"/>
  <c r="W232" i="59"/>
  <c r="V232" i="59" s="1"/>
  <c r="Y232" i="59"/>
  <c r="X232" i="59" s="1"/>
  <c r="AA232" i="59"/>
  <c r="Z232" i="59" s="1"/>
  <c r="AC232" i="59"/>
  <c r="AB232" i="59" s="1"/>
  <c r="AE232" i="59"/>
  <c r="AD232" i="59" s="1"/>
  <c r="AG232" i="59"/>
  <c r="AF232" i="59" s="1"/>
  <c r="AI232" i="59"/>
  <c r="AH232" i="59" s="1"/>
  <c r="AK232" i="59"/>
  <c r="AJ232" i="59" s="1"/>
  <c r="AM232" i="59"/>
  <c r="AL232" i="59" s="1"/>
  <c r="AO232" i="59"/>
  <c r="AN232" i="59" s="1"/>
  <c r="I233" i="59"/>
  <c r="J233" i="59" s="1"/>
  <c r="K233" i="59"/>
  <c r="O233" i="59"/>
  <c r="N233" i="59"/>
  <c r="Q233" i="59"/>
  <c r="P233" i="59"/>
  <c r="S233" i="59"/>
  <c r="R233" i="59"/>
  <c r="U233" i="59"/>
  <c r="T233" i="59"/>
  <c r="W233" i="59"/>
  <c r="V233" i="59"/>
  <c r="Y233" i="59"/>
  <c r="X233" i="59"/>
  <c r="AA233" i="59"/>
  <c r="Z233" i="59"/>
  <c r="AC233" i="59"/>
  <c r="AB233" i="59"/>
  <c r="AE233" i="59"/>
  <c r="AD233" i="59"/>
  <c r="AG233" i="59"/>
  <c r="AF233" i="59"/>
  <c r="AI233" i="59"/>
  <c r="AH233" i="59"/>
  <c r="AK233" i="59"/>
  <c r="AJ233" i="59"/>
  <c r="AM233" i="59"/>
  <c r="AL233" i="59"/>
  <c r="AO233" i="59"/>
  <c r="AN233" i="59"/>
  <c r="I234" i="59"/>
  <c r="J234" i="59"/>
  <c r="K234" i="59"/>
  <c r="O234" i="59"/>
  <c r="N234" i="59" s="1"/>
  <c r="Q234" i="59"/>
  <c r="P234" i="59" s="1"/>
  <c r="S234" i="59"/>
  <c r="R234" i="59" s="1"/>
  <c r="U234" i="59"/>
  <c r="T234" i="59" s="1"/>
  <c r="W234" i="59"/>
  <c r="V234" i="59" s="1"/>
  <c r="Y234" i="59"/>
  <c r="X234" i="59" s="1"/>
  <c r="AA234" i="59"/>
  <c r="Z234" i="59" s="1"/>
  <c r="AC234" i="59"/>
  <c r="AB234" i="59" s="1"/>
  <c r="AE234" i="59"/>
  <c r="AD234" i="59" s="1"/>
  <c r="AG234" i="59"/>
  <c r="AF234" i="59" s="1"/>
  <c r="AI234" i="59"/>
  <c r="AH234" i="59" s="1"/>
  <c r="AK234" i="59"/>
  <c r="AJ234" i="59" s="1"/>
  <c r="AM234" i="59"/>
  <c r="AL234" i="59" s="1"/>
  <c r="AO234" i="59"/>
  <c r="AN234" i="59" s="1"/>
  <c r="I235" i="59"/>
  <c r="J235" i="59" s="1"/>
  <c r="K235" i="59"/>
  <c r="O235" i="59"/>
  <c r="N235" i="59" s="1"/>
  <c r="Q235" i="59"/>
  <c r="P235" i="59" s="1"/>
  <c r="S235" i="59"/>
  <c r="R235" i="59" s="1"/>
  <c r="U235" i="59"/>
  <c r="T235" i="59" s="1"/>
  <c r="W235" i="59"/>
  <c r="V235" i="59" s="1"/>
  <c r="Y235" i="59"/>
  <c r="X235" i="59" s="1"/>
  <c r="AA235" i="59"/>
  <c r="Z235" i="59" s="1"/>
  <c r="AC235" i="59"/>
  <c r="AB235" i="59" s="1"/>
  <c r="AE235" i="59"/>
  <c r="AD235" i="59" s="1"/>
  <c r="AG235" i="59"/>
  <c r="AF235" i="59" s="1"/>
  <c r="AI235" i="59"/>
  <c r="AH235" i="59" s="1"/>
  <c r="AK235" i="59"/>
  <c r="AJ235" i="59" s="1"/>
  <c r="AM235" i="59"/>
  <c r="AL235" i="59" s="1"/>
  <c r="AO235" i="59"/>
  <c r="AN235" i="59" s="1"/>
  <c r="I236" i="59"/>
  <c r="J236" i="59" s="1"/>
  <c r="K236" i="59"/>
  <c r="O236" i="59"/>
  <c r="N236" i="59" s="1"/>
  <c r="Q236" i="59"/>
  <c r="P236" i="59" s="1"/>
  <c r="S236" i="59"/>
  <c r="R236" i="59" s="1"/>
  <c r="U236" i="59"/>
  <c r="T236" i="59" s="1"/>
  <c r="W236" i="59"/>
  <c r="V236" i="59" s="1"/>
  <c r="Y236" i="59"/>
  <c r="X236" i="59" s="1"/>
  <c r="AA236" i="59"/>
  <c r="Z236" i="59" s="1"/>
  <c r="AC236" i="59"/>
  <c r="AB236" i="59" s="1"/>
  <c r="AE236" i="59"/>
  <c r="AD236" i="59" s="1"/>
  <c r="AG236" i="59"/>
  <c r="AF236" i="59" s="1"/>
  <c r="AI236" i="59"/>
  <c r="AH236" i="59" s="1"/>
  <c r="AK236" i="59"/>
  <c r="AJ236" i="59" s="1"/>
  <c r="AM236" i="59"/>
  <c r="AL236" i="59" s="1"/>
  <c r="AO236" i="59"/>
  <c r="AN236" i="59" s="1"/>
  <c r="I237" i="59"/>
  <c r="J237" i="59" s="1"/>
  <c r="K237" i="59"/>
  <c r="O237" i="59"/>
  <c r="N237" i="59"/>
  <c r="Q237" i="59"/>
  <c r="P237" i="59"/>
  <c r="S237" i="59"/>
  <c r="R237" i="59"/>
  <c r="U237" i="59"/>
  <c r="T237" i="59"/>
  <c r="W237" i="59"/>
  <c r="V237" i="59"/>
  <c r="Y237" i="59"/>
  <c r="X237" i="59"/>
  <c r="AA237" i="59"/>
  <c r="Z237" i="59"/>
  <c r="AC237" i="59"/>
  <c r="AB237" i="59"/>
  <c r="AE237" i="59"/>
  <c r="AD237" i="59"/>
  <c r="AG237" i="59"/>
  <c r="AF237" i="59"/>
  <c r="AI237" i="59"/>
  <c r="AH237" i="59"/>
  <c r="AK237" i="59"/>
  <c r="AJ237" i="59"/>
  <c r="AM237" i="59"/>
  <c r="AL237" i="59"/>
  <c r="AO237" i="59"/>
  <c r="AN237" i="59"/>
  <c r="AK238" i="59"/>
  <c r="AM238" i="59"/>
  <c r="AO238" i="59"/>
  <c r="I239" i="59"/>
  <c r="J239" i="59" s="1"/>
  <c r="K239" i="59"/>
  <c r="O239" i="59"/>
  <c r="N239" i="59" s="1"/>
  <c r="Q239" i="59"/>
  <c r="P239" i="59" s="1"/>
  <c r="S239" i="59"/>
  <c r="R239" i="59" s="1"/>
  <c r="U239" i="59"/>
  <c r="T239" i="59" s="1"/>
  <c r="W239" i="59"/>
  <c r="V239" i="59" s="1"/>
  <c r="Y239" i="59"/>
  <c r="X239" i="59" s="1"/>
  <c r="AA239" i="59"/>
  <c r="Z239" i="59" s="1"/>
  <c r="AC239" i="59"/>
  <c r="AB239" i="59" s="1"/>
  <c r="AE239" i="59"/>
  <c r="AD239" i="59" s="1"/>
  <c r="AG239" i="59"/>
  <c r="AF239" i="59" s="1"/>
  <c r="AI239" i="59"/>
  <c r="AH239" i="59" s="1"/>
  <c r="AK239" i="59"/>
  <c r="AJ239" i="59" s="1"/>
  <c r="AM239" i="59"/>
  <c r="AL239" i="59" s="1"/>
  <c r="AO239" i="59"/>
  <c r="AN239" i="59" s="1"/>
  <c r="I240" i="59"/>
  <c r="J240" i="59" s="1"/>
  <c r="K240" i="59"/>
  <c r="O240" i="59"/>
  <c r="N240" i="59" s="1"/>
  <c r="Q240" i="59"/>
  <c r="P240" i="59" s="1"/>
  <c r="S240" i="59"/>
  <c r="R240" i="59" s="1"/>
  <c r="U240" i="59"/>
  <c r="T240" i="59" s="1"/>
  <c r="W240" i="59"/>
  <c r="V240" i="59" s="1"/>
  <c r="Y240" i="59"/>
  <c r="X240" i="59" s="1"/>
  <c r="AA240" i="59"/>
  <c r="Z240" i="59" s="1"/>
  <c r="AC240" i="59"/>
  <c r="AB240" i="59" s="1"/>
  <c r="AE240" i="59"/>
  <c r="AD240" i="59" s="1"/>
  <c r="AG240" i="59"/>
  <c r="AF240" i="59" s="1"/>
  <c r="AI240" i="59"/>
  <c r="AH240" i="59" s="1"/>
  <c r="AK240" i="59"/>
  <c r="AJ240" i="59" s="1"/>
  <c r="AM240" i="59"/>
  <c r="AL240" i="59" s="1"/>
  <c r="AO240" i="59"/>
  <c r="AN240" i="59" s="1"/>
  <c r="I241" i="59"/>
  <c r="J241" i="59" s="1"/>
  <c r="K241" i="59"/>
  <c r="O241" i="59"/>
  <c r="N241" i="59" s="1"/>
  <c r="Q241" i="59"/>
  <c r="P241" i="59" s="1"/>
  <c r="S241" i="59"/>
  <c r="R241" i="59" s="1"/>
  <c r="U241" i="59"/>
  <c r="T241" i="59" s="1"/>
  <c r="W241" i="59"/>
  <c r="V241" i="59" s="1"/>
  <c r="Y241" i="59"/>
  <c r="X241" i="59" s="1"/>
  <c r="AA241" i="59"/>
  <c r="Z241" i="59" s="1"/>
  <c r="AC241" i="59"/>
  <c r="AB241" i="59" s="1"/>
  <c r="AE241" i="59"/>
  <c r="AD241" i="59" s="1"/>
  <c r="AG241" i="59"/>
  <c r="AF241" i="59" s="1"/>
  <c r="AI241" i="59"/>
  <c r="AH241" i="59" s="1"/>
  <c r="AK241" i="59"/>
  <c r="AJ241" i="59" s="1"/>
  <c r="AM241" i="59"/>
  <c r="AL241" i="59" s="1"/>
  <c r="AO241" i="59"/>
  <c r="AN241" i="59" s="1"/>
  <c r="I242" i="59"/>
  <c r="J242" i="59" s="1"/>
  <c r="K242" i="59"/>
  <c r="O242" i="59"/>
  <c r="N242" i="59"/>
  <c r="Q242" i="59"/>
  <c r="P242" i="59"/>
  <c r="S242" i="59"/>
  <c r="R242" i="59"/>
  <c r="U242" i="59"/>
  <c r="T242" i="59"/>
  <c r="W242" i="59"/>
  <c r="V242" i="59"/>
  <c r="Y242" i="59"/>
  <c r="X242" i="59"/>
  <c r="AA242" i="59"/>
  <c r="Z242" i="59"/>
  <c r="AC242" i="59"/>
  <c r="AB242" i="59"/>
  <c r="AE242" i="59"/>
  <c r="AD242" i="59"/>
  <c r="AG242" i="59"/>
  <c r="AF242" i="59"/>
  <c r="AI242" i="59"/>
  <c r="AH242" i="59"/>
  <c r="AK242" i="59"/>
  <c r="AJ242" i="59"/>
  <c r="AM242" i="59"/>
  <c r="AL242" i="59"/>
  <c r="AO242" i="59"/>
  <c r="AN242" i="59" s="1"/>
  <c r="I243" i="59"/>
  <c r="J243" i="59" s="1"/>
  <c r="K243" i="59"/>
  <c r="O243" i="59"/>
  <c r="N243" i="59" s="1"/>
  <c r="Q243" i="59"/>
  <c r="P243" i="59" s="1"/>
  <c r="S243" i="59"/>
  <c r="R243" i="59" s="1"/>
  <c r="U243" i="59"/>
  <c r="T243" i="59" s="1"/>
  <c r="W243" i="59"/>
  <c r="V243" i="59" s="1"/>
  <c r="Y243" i="59"/>
  <c r="X243" i="59" s="1"/>
  <c r="AA243" i="59"/>
  <c r="Z243" i="59" s="1"/>
  <c r="AC243" i="59"/>
  <c r="AB243" i="59" s="1"/>
  <c r="AE243" i="59"/>
  <c r="AD243" i="59" s="1"/>
  <c r="AG243" i="59"/>
  <c r="AF243" i="59" s="1"/>
  <c r="AI243" i="59"/>
  <c r="AH243" i="59" s="1"/>
  <c r="AK243" i="59"/>
  <c r="AJ243" i="59" s="1"/>
  <c r="AM243" i="59"/>
  <c r="AL243" i="59" s="1"/>
  <c r="AO243" i="59"/>
  <c r="AN243" i="59" s="1"/>
  <c r="I244" i="59"/>
  <c r="J244" i="59" s="1"/>
  <c r="K244" i="59"/>
  <c r="O244" i="59"/>
  <c r="N244" i="59" s="1"/>
  <c r="Q244" i="59"/>
  <c r="P244" i="59" s="1"/>
  <c r="S244" i="59"/>
  <c r="R244" i="59" s="1"/>
  <c r="U244" i="59"/>
  <c r="T244" i="59" s="1"/>
  <c r="W244" i="59"/>
  <c r="V244" i="59" s="1"/>
  <c r="Y244" i="59"/>
  <c r="X244" i="59" s="1"/>
  <c r="AA244" i="59"/>
  <c r="Z244" i="59" s="1"/>
  <c r="AC244" i="59"/>
  <c r="AB244" i="59" s="1"/>
  <c r="AE244" i="59"/>
  <c r="AD244" i="59" s="1"/>
  <c r="AG244" i="59"/>
  <c r="AF244" i="59" s="1"/>
  <c r="AI244" i="59"/>
  <c r="AH244" i="59" s="1"/>
  <c r="AK244" i="59"/>
  <c r="AJ244" i="59" s="1"/>
  <c r="AM244" i="59"/>
  <c r="AL244" i="59" s="1"/>
  <c r="AO244" i="59"/>
  <c r="AN244" i="59" s="1"/>
  <c r="I245" i="59"/>
  <c r="J245" i="59" s="1"/>
  <c r="K245" i="59"/>
  <c r="O245" i="59"/>
  <c r="N245" i="59" s="1"/>
  <c r="Q245" i="59"/>
  <c r="P245" i="59" s="1"/>
  <c r="S245" i="59"/>
  <c r="R245" i="59" s="1"/>
  <c r="U245" i="59"/>
  <c r="T245" i="59" s="1"/>
  <c r="W245" i="59"/>
  <c r="V245" i="59" s="1"/>
  <c r="Y245" i="59"/>
  <c r="X245" i="59" s="1"/>
  <c r="AA245" i="59"/>
  <c r="Z245" i="59" s="1"/>
  <c r="AC245" i="59"/>
  <c r="AB245" i="59" s="1"/>
  <c r="AE245" i="59"/>
  <c r="AD245" i="59" s="1"/>
  <c r="AG245" i="59"/>
  <c r="AF245" i="59" s="1"/>
  <c r="AI245" i="59"/>
  <c r="AH245" i="59" s="1"/>
  <c r="AK245" i="59"/>
  <c r="AJ245" i="59" s="1"/>
  <c r="AM245" i="59"/>
  <c r="AL245" i="59" s="1"/>
  <c r="AO245" i="59"/>
  <c r="AN245" i="59" s="1"/>
  <c r="I246" i="59"/>
  <c r="J246" i="59" s="1"/>
  <c r="K246" i="59"/>
  <c r="O246" i="59"/>
  <c r="N246" i="59"/>
  <c r="Q246" i="59"/>
  <c r="P246" i="59"/>
  <c r="S246" i="59"/>
  <c r="R246" i="59"/>
  <c r="U246" i="59"/>
  <c r="T246" i="59"/>
  <c r="W246" i="59"/>
  <c r="V246" i="59"/>
  <c r="Y246" i="59"/>
  <c r="X246" i="59"/>
  <c r="AA246" i="59"/>
  <c r="Z246" i="59"/>
  <c r="AC246" i="59"/>
  <c r="AB246" i="59"/>
  <c r="AE246" i="59"/>
  <c r="AD246" i="59"/>
  <c r="AG246" i="59"/>
  <c r="AF246" i="59"/>
  <c r="AI246" i="59"/>
  <c r="AH246" i="59"/>
  <c r="AK246" i="59"/>
  <c r="AJ246" i="59"/>
  <c r="AM246" i="59"/>
  <c r="AL246" i="59"/>
  <c r="AO246" i="59"/>
  <c r="AN246" i="59"/>
  <c r="I247" i="59"/>
  <c r="J247" i="59"/>
  <c r="K247" i="59"/>
  <c r="O247" i="59"/>
  <c r="N247" i="59" s="1"/>
  <c r="Q247" i="59"/>
  <c r="P247" i="59" s="1"/>
  <c r="S247" i="59"/>
  <c r="R247" i="59" s="1"/>
  <c r="U247" i="59"/>
  <c r="T247" i="59" s="1"/>
  <c r="W247" i="59"/>
  <c r="V247" i="59" s="1"/>
  <c r="Y247" i="59"/>
  <c r="X247" i="59" s="1"/>
  <c r="AA247" i="59"/>
  <c r="Z247" i="59" s="1"/>
  <c r="AC247" i="59"/>
  <c r="AB247" i="59" s="1"/>
  <c r="AE247" i="59"/>
  <c r="AD247" i="59" s="1"/>
  <c r="AG247" i="59"/>
  <c r="AF247" i="59" s="1"/>
  <c r="AI247" i="59"/>
  <c r="AH247" i="59" s="1"/>
  <c r="AK247" i="59"/>
  <c r="AJ247" i="59" s="1"/>
  <c r="AM247" i="59"/>
  <c r="AL247" i="59" s="1"/>
  <c r="AO247" i="59"/>
  <c r="AN247" i="59" s="1"/>
  <c r="I248" i="59"/>
  <c r="J248" i="59" s="1"/>
  <c r="K248" i="59"/>
  <c r="O248" i="59"/>
  <c r="N248" i="59" s="1"/>
  <c r="Q248" i="59"/>
  <c r="P248" i="59" s="1"/>
  <c r="S248" i="59"/>
  <c r="R248" i="59" s="1"/>
  <c r="U248" i="59"/>
  <c r="T248" i="59" s="1"/>
  <c r="W248" i="59"/>
  <c r="V248" i="59" s="1"/>
  <c r="Y248" i="59"/>
  <c r="X248" i="59" s="1"/>
  <c r="AA248" i="59"/>
  <c r="Z248" i="59" s="1"/>
  <c r="AC248" i="59"/>
  <c r="AB248" i="59" s="1"/>
  <c r="AE248" i="59"/>
  <c r="AD248" i="59" s="1"/>
  <c r="AG248" i="59"/>
  <c r="AF248" i="59" s="1"/>
  <c r="AI248" i="59"/>
  <c r="AH248" i="59" s="1"/>
  <c r="AK248" i="59"/>
  <c r="AJ248" i="59" s="1"/>
  <c r="AM248" i="59"/>
  <c r="AL248" i="59" s="1"/>
  <c r="AO248" i="59"/>
  <c r="AN248" i="59" s="1"/>
  <c r="I249" i="59"/>
  <c r="J249" i="59" s="1"/>
  <c r="K249" i="59"/>
  <c r="O249" i="59"/>
  <c r="N249" i="59" s="1"/>
  <c r="Q249" i="59"/>
  <c r="P249" i="59" s="1"/>
  <c r="S249" i="59"/>
  <c r="R249" i="59" s="1"/>
  <c r="U249" i="59"/>
  <c r="T249" i="59" s="1"/>
  <c r="W249" i="59"/>
  <c r="V249" i="59" s="1"/>
  <c r="Y249" i="59"/>
  <c r="X249" i="59" s="1"/>
  <c r="AA249" i="59"/>
  <c r="Z249" i="59" s="1"/>
  <c r="AC249" i="59"/>
  <c r="AB249" i="59" s="1"/>
  <c r="AE249" i="59"/>
  <c r="AD249" i="59" s="1"/>
  <c r="AG249" i="59"/>
  <c r="AF249" i="59" s="1"/>
  <c r="AI249" i="59"/>
  <c r="AH249" i="59" s="1"/>
  <c r="AK249" i="59"/>
  <c r="AJ249" i="59" s="1"/>
  <c r="AM249" i="59"/>
  <c r="AL249" i="59" s="1"/>
  <c r="AO249" i="59"/>
  <c r="AN249" i="59" s="1"/>
  <c r="I250" i="59"/>
  <c r="J250" i="59" s="1"/>
  <c r="K250" i="59"/>
  <c r="O250" i="59"/>
  <c r="N250" i="59"/>
  <c r="Q250" i="59"/>
  <c r="P250" i="59"/>
  <c r="S250" i="59"/>
  <c r="R250" i="59"/>
  <c r="U250" i="59"/>
  <c r="T250" i="59"/>
  <c r="W250" i="59"/>
  <c r="V250" i="59"/>
  <c r="Y250" i="59"/>
  <c r="X250" i="59"/>
  <c r="AA250" i="59"/>
  <c r="Z250" i="59"/>
  <c r="AC250" i="59"/>
  <c r="AB250" i="59"/>
  <c r="AE250" i="59"/>
  <c r="AD250" i="59"/>
  <c r="AG250" i="59"/>
  <c r="AF250" i="59"/>
  <c r="AI250" i="59"/>
  <c r="AH250" i="59"/>
  <c r="AK250" i="59"/>
  <c r="AJ250" i="59"/>
  <c r="AM250" i="59"/>
  <c r="AL250" i="59"/>
  <c r="AO250" i="59"/>
  <c r="AN250" i="59"/>
  <c r="I251" i="59"/>
  <c r="J251" i="59"/>
  <c r="K251" i="59"/>
  <c r="O251" i="59"/>
  <c r="N251" i="59" s="1"/>
  <c r="Q251" i="59"/>
  <c r="P251" i="59" s="1"/>
  <c r="S251" i="59"/>
  <c r="R251" i="59" s="1"/>
  <c r="U251" i="59"/>
  <c r="T251" i="59" s="1"/>
  <c r="W251" i="59"/>
  <c r="V251" i="59" s="1"/>
  <c r="Y251" i="59"/>
  <c r="X251" i="59" s="1"/>
  <c r="AA251" i="59"/>
  <c r="Z251" i="59" s="1"/>
  <c r="AC251" i="59"/>
  <c r="AB251" i="59" s="1"/>
  <c r="AE251" i="59"/>
  <c r="AD251" i="59" s="1"/>
  <c r="AG251" i="59"/>
  <c r="AF251" i="59" s="1"/>
  <c r="AI251" i="59"/>
  <c r="AH251" i="59" s="1"/>
  <c r="AK251" i="59"/>
  <c r="AJ251" i="59" s="1"/>
  <c r="AM251" i="59"/>
  <c r="AL251" i="59" s="1"/>
  <c r="AO251" i="59"/>
  <c r="AN251" i="59" s="1"/>
  <c r="I252" i="59"/>
  <c r="J252" i="59" s="1"/>
  <c r="K252" i="59"/>
  <c r="O252" i="59"/>
  <c r="N252" i="59" s="1"/>
  <c r="Q252" i="59"/>
  <c r="P252" i="59" s="1"/>
  <c r="S252" i="59"/>
  <c r="R252" i="59" s="1"/>
  <c r="U252" i="59"/>
  <c r="T252" i="59" s="1"/>
  <c r="W252" i="59"/>
  <c r="V252" i="59" s="1"/>
  <c r="Y252" i="59"/>
  <c r="X252" i="59" s="1"/>
  <c r="AA252" i="59"/>
  <c r="Z252" i="59" s="1"/>
  <c r="AC252" i="59"/>
  <c r="AB252" i="59" s="1"/>
  <c r="AE252" i="59"/>
  <c r="AD252" i="59" s="1"/>
  <c r="AG252" i="59"/>
  <c r="AF252" i="59" s="1"/>
  <c r="AI252" i="59"/>
  <c r="AH252" i="59" s="1"/>
  <c r="AK252" i="59"/>
  <c r="AJ252" i="59" s="1"/>
  <c r="AM252" i="59"/>
  <c r="AL252" i="59" s="1"/>
  <c r="AO252" i="59"/>
  <c r="AN252" i="59" s="1"/>
  <c r="I253" i="59"/>
  <c r="J253" i="59" s="1"/>
  <c r="K253" i="59"/>
  <c r="O253" i="59"/>
  <c r="N253" i="59" s="1"/>
  <c r="Q253" i="59"/>
  <c r="P253" i="59" s="1"/>
  <c r="S253" i="59"/>
  <c r="R253" i="59" s="1"/>
  <c r="U253" i="59"/>
  <c r="T253" i="59" s="1"/>
  <c r="W253" i="59"/>
  <c r="V253" i="59" s="1"/>
  <c r="Y253" i="59"/>
  <c r="X253" i="59" s="1"/>
  <c r="AA253" i="59"/>
  <c r="Z253" i="59" s="1"/>
  <c r="AC253" i="59"/>
  <c r="AB253" i="59" s="1"/>
  <c r="AE253" i="59"/>
  <c r="AD253" i="59" s="1"/>
  <c r="AG253" i="59"/>
  <c r="AF253" i="59" s="1"/>
  <c r="AI253" i="59"/>
  <c r="AH253" i="59" s="1"/>
  <c r="AK253" i="59"/>
  <c r="AJ253" i="59" s="1"/>
  <c r="AM253" i="59"/>
  <c r="AL253" i="59" s="1"/>
  <c r="AO253" i="59"/>
  <c r="AN253" i="59" s="1"/>
  <c r="I254" i="59"/>
  <c r="J254" i="59" s="1"/>
  <c r="K254" i="59"/>
  <c r="O254" i="59"/>
  <c r="N254" i="59"/>
  <c r="Q254" i="59"/>
  <c r="P254" i="59"/>
  <c r="S254" i="59"/>
  <c r="R254" i="59"/>
  <c r="U254" i="59"/>
  <c r="T254" i="59"/>
  <c r="W254" i="59"/>
  <c r="V254" i="59"/>
  <c r="Y254" i="59"/>
  <c r="X254" i="59"/>
  <c r="AA254" i="59"/>
  <c r="Z254" i="59"/>
  <c r="AC254" i="59"/>
  <c r="AB254" i="59"/>
  <c r="AE254" i="59"/>
  <c r="AD254" i="59"/>
  <c r="AG254" i="59"/>
  <c r="AF254" i="59"/>
  <c r="AI254" i="59"/>
  <c r="AH254" i="59"/>
  <c r="AK254" i="59"/>
  <c r="AJ254" i="59"/>
  <c r="AM254" i="59"/>
  <c r="AL254" i="59"/>
  <c r="AO254" i="59"/>
  <c r="AN254" i="59"/>
  <c r="I255" i="59"/>
  <c r="J255" i="59"/>
  <c r="K255" i="59"/>
  <c r="O255" i="59"/>
  <c r="N255" i="59" s="1"/>
  <c r="Q255" i="59"/>
  <c r="P255" i="59" s="1"/>
  <c r="S255" i="59"/>
  <c r="R255" i="59" s="1"/>
  <c r="U255" i="59"/>
  <c r="T255" i="59" s="1"/>
  <c r="W255" i="59"/>
  <c r="V255" i="59" s="1"/>
  <c r="Y255" i="59"/>
  <c r="X255" i="59" s="1"/>
  <c r="AA255" i="59"/>
  <c r="Z255" i="59" s="1"/>
  <c r="AC255" i="59"/>
  <c r="AB255" i="59" s="1"/>
  <c r="AE255" i="59"/>
  <c r="AD255" i="59" s="1"/>
  <c r="AG255" i="59"/>
  <c r="AF255" i="59" s="1"/>
  <c r="AI255" i="59"/>
  <c r="AH255" i="59" s="1"/>
  <c r="AK255" i="59"/>
  <c r="AJ255" i="59" s="1"/>
  <c r="AM255" i="59"/>
  <c r="AL255" i="59" s="1"/>
  <c r="AO255" i="59"/>
  <c r="AN255" i="59" s="1"/>
  <c r="I256" i="59"/>
  <c r="J256" i="59" s="1"/>
  <c r="K256" i="59"/>
  <c r="O256" i="59"/>
  <c r="N256" i="59" s="1"/>
  <c r="Q256" i="59"/>
  <c r="P256" i="59" s="1"/>
  <c r="S256" i="59"/>
  <c r="R256" i="59" s="1"/>
  <c r="U256" i="59"/>
  <c r="T256" i="59" s="1"/>
  <c r="W256" i="59"/>
  <c r="V256" i="59" s="1"/>
  <c r="Y256" i="59"/>
  <c r="X256" i="59" s="1"/>
  <c r="AA256" i="59"/>
  <c r="Z256" i="59" s="1"/>
  <c r="AC256" i="59"/>
  <c r="AB256" i="59" s="1"/>
  <c r="AE256" i="59"/>
  <c r="AD256" i="59" s="1"/>
  <c r="AG256" i="59"/>
  <c r="AF256" i="59" s="1"/>
  <c r="AI256" i="59"/>
  <c r="AH256" i="59" s="1"/>
  <c r="AK256" i="59"/>
  <c r="AJ256" i="59" s="1"/>
  <c r="AM256" i="59"/>
  <c r="AL256" i="59" s="1"/>
  <c r="AO256" i="59"/>
  <c r="AN256" i="59" s="1"/>
  <c r="I257" i="59"/>
  <c r="J257" i="59" s="1"/>
  <c r="K257" i="59"/>
  <c r="O257" i="59"/>
  <c r="N257" i="59" s="1"/>
  <c r="Q257" i="59"/>
  <c r="P257" i="59" s="1"/>
  <c r="S257" i="59"/>
  <c r="R257" i="59" s="1"/>
  <c r="U257" i="59"/>
  <c r="T257" i="59" s="1"/>
  <c r="W257" i="59"/>
  <c r="V257" i="59" s="1"/>
  <c r="Y257" i="59"/>
  <c r="X257" i="59" s="1"/>
  <c r="AA257" i="59"/>
  <c r="Z257" i="59" s="1"/>
  <c r="AC257" i="59"/>
  <c r="AB257" i="59" s="1"/>
  <c r="AE257" i="59"/>
  <c r="AD257" i="59" s="1"/>
  <c r="AG257" i="59"/>
  <c r="AF257" i="59" s="1"/>
  <c r="AI257" i="59"/>
  <c r="AH257" i="59" s="1"/>
  <c r="AK257" i="59"/>
  <c r="AJ257" i="59" s="1"/>
  <c r="AM257" i="59"/>
  <c r="AL257" i="59" s="1"/>
  <c r="AO257" i="59"/>
  <c r="AN257" i="59" s="1"/>
  <c r="I258" i="59"/>
  <c r="J258" i="59" s="1"/>
  <c r="K258" i="59"/>
  <c r="O258" i="59"/>
  <c r="N258" i="59"/>
  <c r="Q258" i="59"/>
  <c r="P258" i="59"/>
  <c r="S258" i="59"/>
  <c r="R258" i="59"/>
  <c r="U258" i="59"/>
  <c r="T258" i="59"/>
  <c r="W258" i="59"/>
  <c r="V258" i="59"/>
  <c r="Y258" i="59"/>
  <c r="X258" i="59"/>
  <c r="AA258" i="59"/>
  <c r="Z258" i="59"/>
  <c r="AC258" i="59"/>
  <c r="AB258" i="59"/>
  <c r="AE258" i="59"/>
  <c r="AD258" i="59"/>
  <c r="AG258" i="59"/>
  <c r="AF258" i="59"/>
  <c r="AI258" i="59"/>
  <c r="AH258" i="59"/>
  <c r="AK258" i="59"/>
  <c r="AJ258" i="59"/>
  <c r="AM258" i="59"/>
  <c r="AL258" i="59"/>
  <c r="AO258" i="59"/>
  <c r="AN258" i="59"/>
  <c r="I259" i="59"/>
  <c r="J259" i="59"/>
  <c r="K259" i="59"/>
  <c r="O259" i="59"/>
  <c r="N259" i="59" s="1"/>
  <c r="Q259" i="59"/>
  <c r="P259" i="59" s="1"/>
  <c r="S259" i="59"/>
  <c r="R259" i="59" s="1"/>
  <c r="U259" i="59"/>
  <c r="T259" i="59" s="1"/>
  <c r="W259" i="59"/>
  <c r="V259" i="59" s="1"/>
  <c r="Y259" i="59"/>
  <c r="X259" i="59" s="1"/>
  <c r="AA259" i="59"/>
  <c r="Z259" i="59" s="1"/>
  <c r="AC259" i="59"/>
  <c r="AB259" i="59" s="1"/>
  <c r="AE259" i="59"/>
  <c r="AD259" i="59" s="1"/>
  <c r="AG259" i="59"/>
  <c r="AF259" i="59" s="1"/>
  <c r="AI259" i="59"/>
  <c r="AH259" i="59" s="1"/>
  <c r="AK259" i="59"/>
  <c r="AJ259" i="59" s="1"/>
  <c r="AM259" i="59"/>
  <c r="AL259" i="59" s="1"/>
  <c r="AO259" i="59"/>
  <c r="AN259" i="59" s="1"/>
  <c r="I260" i="59"/>
  <c r="J260" i="59" s="1"/>
  <c r="K260" i="59"/>
  <c r="O260" i="59"/>
  <c r="N260" i="59" s="1"/>
  <c r="Q260" i="59"/>
  <c r="P260" i="59" s="1"/>
  <c r="S260" i="59"/>
  <c r="R260" i="59" s="1"/>
  <c r="U260" i="59"/>
  <c r="T260" i="59" s="1"/>
  <c r="W260" i="59"/>
  <c r="V260" i="59" s="1"/>
  <c r="Y260" i="59"/>
  <c r="X260" i="59" s="1"/>
  <c r="AA260" i="59"/>
  <c r="Z260" i="59" s="1"/>
  <c r="AC260" i="59"/>
  <c r="AB260" i="59" s="1"/>
  <c r="AE260" i="59"/>
  <c r="AD260" i="59" s="1"/>
  <c r="AG260" i="59"/>
  <c r="AF260" i="59" s="1"/>
  <c r="AI260" i="59"/>
  <c r="AH260" i="59" s="1"/>
  <c r="AK260" i="59"/>
  <c r="AJ260" i="59" s="1"/>
  <c r="AM260" i="59"/>
  <c r="AL260" i="59" s="1"/>
  <c r="AO260" i="59"/>
  <c r="AN260" i="59" s="1"/>
  <c r="I261" i="59"/>
  <c r="J261" i="59" s="1"/>
  <c r="K261" i="59"/>
  <c r="O261" i="59"/>
  <c r="N261" i="59" s="1"/>
  <c r="Q261" i="59"/>
  <c r="P261" i="59" s="1"/>
  <c r="S261" i="59"/>
  <c r="R261" i="59" s="1"/>
  <c r="U261" i="59"/>
  <c r="T261" i="59" s="1"/>
  <c r="W261" i="59"/>
  <c r="V261" i="59" s="1"/>
  <c r="Y261" i="59"/>
  <c r="X261" i="59" s="1"/>
  <c r="AA261" i="59"/>
  <c r="Z261" i="59" s="1"/>
  <c r="AC261" i="59"/>
  <c r="AB261" i="59" s="1"/>
  <c r="AE261" i="59"/>
  <c r="AD261" i="59" s="1"/>
  <c r="AG261" i="59"/>
  <c r="AF261" i="59" s="1"/>
  <c r="AI261" i="59"/>
  <c r="AH261" i="59" s="1"/>
  <c r="AK261" i="59"/>
  <c r="AJ261" i="59" s="1"/>
  <c r="AM261" i="59"/>
  <c r="AL261" i="59" s="1"/>
  <c r="AO261" i="59"/>
  <c r="AN261" i="59" s="1"/>
  <c r="I262" i="59"/>
  <c r="J262" i="59" s="1"/>
  <c r="K262" i="59"/>
  <c r="O262" i="59"/>
  <c r="N262" i="59"/>
  <c r="Q262" i="59"/>
  <c r="P262" i="59"/>
  <c r="S262" i="59"/>
  <c r="R262" i="59"/>
  <c r="U262" i="59"/>
  <c r="T262" i="59"/>
  <c r="W262" i="59"/>
  <c r="V262" i="59"/>
  <c r="Y262" i="59"/>
  <c r="X262" i="59"/>
  <c r="AA262" i="59"/>
  <c r="Z262" i="59"/>
  <c r="AC262" i="59"/>
  <c r="AB262" i="59"/>
  <c r="AE262" i="59"/>
  <c r="AD262" i="59"/>
  <c r="AG262" i="59"/>
  <c r="AF262" i="59"/>
  <c r="AI262" i="59"/>
  <c r="AH262" i="59"/>
  <c r="AK262" i="59"/>
  <c r="AJ262" i="59"/>
  <c r="AM262" i="59"/>
  <c r="AL262" i="59"/>
  <c r="AO262" i="59"/>
  <c r="AN262" i="59"/>
  <c r="I263" i="59"/>
  <c r="J263" i="59"/>
  <c r="K263" i="59"/>
  <c r="O263" i="59"/>
  <c r="N263" i="59" s="1"/>
  <c r="Q263" i="59"/>
  <c r="P263" i="59" s="1"/>
  <c r="S263" i="59"/>
  <c r="R263" i="59" s="1"/>
  <c r="U263" i="59"/>
  <c r="T263" i="59" s="1"/>
  <c r="W263" i="59"/>
  <c r="V263" i="59" s="1"/>
  <c r="Y263" i="59"/>
  <c r="X263" i="59" s="1"/>
  <c r="AA263" i="59"/>
  <c r="Z263" i="59" s="1"/>
  <c r="AC263" i="59"/>
  <c r="AB263" i="59" s="1"/>
  <c r="AE263" i="59"/>
  <c r="AD263" i="59" s="1"/>
  <c r="AG263" i="59"/>
  <c r="AF263" i="59" s="1"/>
  <c r="AI263" i="59"/>
  <c r="AH263" i="59" s="1"/>
  <c r="AK263" i="59"/>
  <c r="AJ263" i="59" s="1"/>
  <c r="AM263" i="59"/>
  <c r="AL263" i="59" s="1"/>
  <c r="AO263" i="59"/>
  <c r="AN263" i="59" s="1"/>
  <c r="I264" i="59"/>
  <c r="J264" i="59" s="1"/>
  <c r="K264" i="59"/>
  <c r="O264" i="59"/>
  <c r="N264" i="59" s="1"/>
  <c r="Q264" i="59"/>
  <c r="P264" i="59" s="1"/>
  <c r="S264" i="59"/>
  <c r="R264" i="59" s="1"/>
  <c r="U264" i="59"/>
  <c r="T264" i="59" s="1"/>
  <c r="W264" i="59"/>
  <c r="V264" i="59" s="1"/>
  <c r="Y264" i="59"/>
  <c r="X264" i="59" s="1"/>
  <c r="AA264" i="59"/>
  <c r="Z264" i="59" s="1"/>
  <c r="AC264" i="59"/>
  <c r="AB264" i="59" s="1"/>
  <c r="AE264" i="59"/>
  <c r="AD264" i="59" s="1"/>
  <c r="AG264" i="59"/>
  <c r="AF264" i="59" s="1"/>
  <c r="AI264" i="59"/>
  <c r="AH264" i="59" s="1"/>
  <c r="AK264" i="59"/>
  <c r="AJ264" i="59" s="1"/>
  <c r="AM264" i="59"/>
  <c r="AL264" i="59" s="1"/>
  <c r="AO264" i="59"/>
  <c r="AN264" i="59" s="1"/>
  <c r="I265" i="59"/>
  <c r="J265" i="59" s="1"/>
  <c r="K265" i="59"/>
  <c r="O265" i="59"/>
  <c r="N265" i="59" s="1"/>
  <c r="Q265" i="59"/>
  <c r="P265" i="59" s="1"/>
  <c r="S265" i="59"/>
  <c r="R265" i="59" s="1"/>
  <c r="U265" i="59"/>
  <c r="T265" i="59" s="1"/>
  <c r="W265" i="59"/>
  <c r="V265" i="59" s="1"/>
  <c r="Y265" i="59"/>
  <c r="X265" i="59" s="1"/>
  <c r="AA265" i="59"/>
  <c r="Z265" i="59" s="1"/>
  <c r="AC265" i="59"/>
  <c r="AB265" i="59" s="1"/>
  <c r="AE265" i="59"/>
  <c r="AD265" i="59" s="1"/>
  <c r="AG265" i="59"/>
  <c r="AF265" i="59" s="1"/>
  <c r="AI265" i="59"/>
  <c r="AH265" i="59" s="1"/>
  <c r="AK265" i="59"/>
  <c r="AJ265" i="59" s="1"/>
  <c r="AM265" i="59"/>
  <c r="AL265" i="59" s="1"/>
  <c r="AO265" i="59"/>
  <c r="AN265" i="59" s="1"/>
  <c r="I266" i="59"/>
  <c r="J266" i="59" s="1"/>
  <c r="K266" i="59"/>
  <c r="O266" i="59"/>
  <c r="N266" i="59"/>
  <c r="Q266" i="59"/>
  <c r="P266" i="59"/>
  <c r="S266" i="59"/>
  <c r="R266" i="59"/>
  <c r="U266" i="59"/>
  <c r="T266" i="59"/>
  <c r="W266" i="59"/>
  <c r="V266" i="59"/>
  <c r="Y266" i="59"/>
  <c r="X266" i="59"/>
  <c r="AA266" i="59"/>
  <c r="Z266" i="59"/>
  <c r="AC266" i="59"/>
  <c r="AB266" i="59"/>
  <c r="AE266" i="59"/>
  <c r="AD266" i="59"/>
  <c r="AG266" i="59"/>
  <c r="AF266" i="59"/>
  <c r="AI266" i="59"/>
  <c r="AH266" i="59"/>
  <c r="AK266" i="59"/>
  <c r="AJ266" i="59"/>
  <c r="AM266" i="59"/>
  <c r="AL266" i="59"/>
  <c r="AO266" i="59"/>
  <c r="AN266" i="59"/>
  <c r="I267" i="59"/>
  <c r="J267" i="59"/>
  <c r="K267" i="59"/>
  <c r="O267" i="59"/>
  <c r="N267" i="59" s="1"/>
  <c r="Q267" i="59"/>
  <c r="P267" i="59" s="1"/>
  <c r="S267" i="59"/>
  <c r="R267" i="59" s="1"/>
  <c r="U267" i="59"/>
  <c r="T267" i="59" s="1"/>
  <c r="W267" i="59"/>
  <c r="V267" i="59" s="1"/>
  <c r="Y267" i="59"/>
  <c r="X267" i="59" s="1"/>
  <c r="AA267" i="59"/>
  <c r="Z267" i="59" s="1"/>
  <c r="AC267" i="59"/>
  <c r="AB267" i="59" s="1"/>
  <c r="AE267" i="59"/>
  <c r="AD267" i="59" s="1"/>
  <c r="AG267" i="59"/>
  <c r="AF267" i="59" s="1"/>
  <c r="AI267" i="59"/>
  <c r="AH267" i="59" s="1"/>
  <c r="AK267" i="59"/>
  <c r="AJ267" i="59" s="1"/>
  <c r="AM267" i="59"/>
  <c r="AL267" i="59" s="1"/>
  <c r="AO267" i="59"/>
  <c r="AN267" i="59" s="1"/>
  <c r="I268" i="59"/>
  <c r="J268" i="59" s="1"/>
  <c r="K268" i="59"/>
  <c r="O268" i="59"/>
  <c r="N268" i="59" s="1"/>
  <c r="Q268" i="59"/>
  <c r="P268" i="59" s="1"/>
  <c r="S268" i="59"/>
  <c r="R268" i="59" s="1"/>
  <c r="U268" i="59"/>
  <c r="T268" i="59" s="1"/>
  <c r="W268" i="59"/>
  <c r="V268" i="59" s="1"/>
  <c r="Y268" i="59"/>
  <c r="X268" i="59" s="1"/>
  <c r="AA268" i="59"/>
  <c r="Z268" i="59" s="1"/>
  <c r="AC268" i="59"/>
  <c r="AB268" i="59" s="1"/>
  <c r="AE268" i="59"/>
  <c r="AD268" i="59" s="1"/>
  <c r="AG268" i="59"/>
  <c r="AF268" i="59" s="1"/>
  <c r="AI268" i="59"/>
  <c r="AH268" i="59" s="1"/>
  <c r="AK268" i="59"/>
  <c r="AJ268" i="59" s="1"/>
  <c r="AM268" i="59"/>
  <c r="AL268" i="59" s="1"/>
  <c r="AO268" i="59"/>
  <c r="AN268" i="59" s="1"/>
  <c r="I269" i="59"/>
  <c r="J269" i="59" s="1"/>
  <c r="K269" i="59"/>
  <c r="O269" i="59"/>
  <c r="N269" i="59" s="1"/>
  <c r="Q269" i="59"/>
  <c r="P269" i="59" s="1"/>
  <c r="S269" i="59"/>
  <c r="R269" i="59" s="1"/>
  <c r="U269" i="59"/>
  <c r="T269" i="59" s="1"/>
  <c r="W269" i="59"/>
  <c r="V269" i="59" s="1"/>
  <c r="Y269" i="59"/>
  <c r="X269" i="59" s="1"/>
  <c r="AA269" i="59"/>
  <c r="Z269" i="59" s="1"/>
  <c r="AC269" i="59"/>
  <c r="AB269" i="59" s="1"/>
  <c r="AE269" i="59"/>
  <c r="AD269" i="59" s="1"/>
  <c r="AG269" i="59"/>
  <c r="AF269" i="59" s="1"/>
  <c r="AI269" i="59"/>
  <c r="AH269" i="59" s="1"/>
  <c r="AK269" i="59"/>
  <c r="AJ269" i="59" s="1"/>
  <c r="AM269" i="59"/>
  <c r="AL269" i="59" s="1"/>
  <c r="AO269" i="59"/>
  <c r="AN269" i="59" s="1"/>
  <c r="I270" i="59"/>
  <c r="J270" i="59" s="1"/>
  <c r="K270" i="59"/>
  <c r="O270" i="59"/>
  <c r="N270" i="59"/>
  <c r="Q270" i="59"/>
  <c r="P270" i="59"/>
  <c r="S270" i="59"/>
  <c r="R270" i="59"/>
  <c r="U270" i="59"/>
  <c r="T270" i="59"/>
  <c r="W270" i="59"/>
  <c r="V270" i="59"/>
  <c r="Y270" i="59"/>
  <c r="X270" i="59"/>
  <c r="AA270" i="59"/>
  <c r="Z270" i="59"/>
  <c r="AC270" i="59"/>
  <c r="AB270" i="59"/>
  <c r="AE270" i="59"/>
  <c r="AD270" i="59"/>
  <c r="AG270" i="59"/>
  <c r="AF270" i="59"/>
  <c r="AI270" i="59"/>
  <c r="AH270" i="59"/>
  <c r="AK270" i="59"/>
  <c r="AJ270" i="59"/>
  <c r="AM270" i="59"/>
  <c r="AL270" i="59"/>
  <c r="AO270" i="59"/>
  <c r="AN270" i="59"/>
  <c r="I271" i="59"/>
  <c r="J271" i="59"/>
  <c r="K271" i="59"/>
  <c r="O271" i="59"/>
  <c r="N271" i="59" s="1"/>
  <c r="Q271" i="59"/>
  <c r="P271" i="59" s="1"/>
  <c r="S271" i="59"/>
  <c r="R271" i="59" s="1"/>
  <c r="U271" i="59"/>
  <c r="T271" i="59" s="1"/>
  <c r="W271" i="59"/>
  <c r="V271" i="59" s="1"/>
  <c r="Y271" i="59"/>
  <c r="X271" i="59" s="1"/>
  <c r="AA271" i="59"/>
  <c r="Z271" i="59" s="1"/>
  <c r="AC271" i="59"/>
  <c r="AB271" i="59" s="1"/>
  <c r="AE271" i="59"/>
  <c r="AD271" i="59" s="1"/>
  <c r="AG271" i="59"/>
  <c r="AF271" i="59" s="1"/>
  <c r="AI271" i="59"/>
  <c r="AH271" i="59" s="1"/>
  <c r="AK271" i="59"/>
  <c r="AJ271" i="59" s="1"/>
  <c r="AM271" i="59"/>
  <c r="AL271" i="59" s="1"/>
  <c r="AO271" i="59"/>
  <c r="AN271" i="59" s="1"/>
  <c r="I272" i="59"/>
  <c r="J272" i="59" s="1"/>
  <c r="K272" i="59"/>
  <c r="O272" i="59"/>
  <c r="N272" i="59" s="1"/>
  <c r="Q272" i="59"/>
  <c r="P272" i="59" s="1"/>
  <c r="S272" i="59"/>
  <c r="R272" i="59" s="1"/>
  <c r="U272" i="59"/>
  <c r="T272" i="59" s="1"/>
  <c r="W272" i="59"/>
  <c r="V272" i="59" s="1"/>
  <c r="Y272" i="59"/>
  <c r="X272" i="59" s="1"/>
  <c r="AA272" i="59"/>
  <c r="Z272" i="59" s="1"/>
  <c r="AC272" i="59"/>
  <c r="AB272" i="59" s="1"/>
  <c r="AE272" i="59"/>
  <c r="AD272" i="59" s="1"/>
  <c r="AG272" i="59"/>
  <c r="AF272" i="59" s="1"/>
  <c r="AI272" i="59"/>
  <c r="AH272" i="59" s="1"/>
  <c r="AK272" i="59"/>
  <c r="AJ272" i="59" s="1"/>
  <c r="AM272" i="59"/>
  <c r="AL272" i="59" s="1"/>
  <c r="AO272" i="59"/>
  <c r="AN272" i="59" s="1"/>
  <c r="I273" i="59"/>
  <c r="J273" i="59" s="1"/>
  <c r="K273" i="59"/>
  <c r="O273" i="59"/>
  <c r="N273" i="59" s="1"/>
  <c r="Q273" i="59"/>
  <c r="P273" i="59" s="1"/>
  <c r="S273" i="59"/>
  <c r="R273" i="59" s="1"/>
  <c r="U273" i="59"/>
  <c r="T273" i="59" s="1"/>
  <c r="W273" i="59"/>
  <c r="V273" i="59" s="1"/>
  <c r="Y273" i="59"/>
  <c r="X273" i="59" s="1"/>
  <c r="AA273" i="59"/>
  <c r="Z273" i="59" s="1"/>
  <c r="AC273" i="59"/>
  <c r="AB273" i="59" s="1"/>
  <c r="AE273" i="59"/>
  <c r="AD273" i="59" s="1"/>
  <c r="AG273" i="59"/>
  <c r="AF273" i="59" s="1"/>
  <c r="AI273" i="59"/>
  <c r="AH273" i="59" s="1"/>
  <c r="AK273" i="59"/>
  <c r="AJ273" i="59" s="1"/>
  <c r="AM273" i="59"/>
  <c r="AL273" i="59" s="1"/>
  <c r="AO273" i="59"/>
  <c r="AN273" i="59" s="1"/>
  <c r="I274" i="59"/>
  <c r="J274" i="59" s="1"/>
  <c r="K274" i="59"/>
  <c r="O274" i="59"/>
  <c r="N274" i="59"/>
  <c r="Q274" i="59"/>
  <c r="P274" i="59"/>
  <c r="S274" i="59"/>
  <c r="R274" i="59"/>
  <c r="U274" i="59"/>
  <c r="T274" i="59"/>
  <c r="W274" i="59"/>
  <c r="V274" i="59"/>
  <c r="Y274" i="59"/>
  <c r="X274" i="59"/>
  <c r="AA274" i="59"/>
  <c r="Z274" i="59"/>
  <c r="AC274" i="59"/>
  <c r="AB274" i="59"/>
  <c r="AE274" i="59"/>
  <c r="AD274" i="59"/>
  <c r="AG274" i="59"/>
  <c r="AF274" i="59"/>
  <c r="AI274" i="59"/>
  <c r="AH274" i="59"/>
  <c r="AK274" i="59"/>
  <c r="AJ274" i="59"/>
  <c r="AM274" i="59"/>
  <c r="AL274" i="59"/>
  <c r="AO274" i="59"/>
  <c r="AN274" i="59"/>
  <c r="I275" i="59"/>
  <c r="J275" i="59"/>
  <c r="K275" i="59"/>
  <c r="O275" i="59"/>
  <c r="N275" i="59" s="1"/>
  <c r="Q275" i="59"/>
  <c r="P275" i="59" s="1"/>
  <c r="S275" i="59"/>
  <c r="R275" i="59" s="1"/>
  <c r="U275" i="59"/>
  <c r="T275" i="59" s="1"/>
  <c r="W275" i="59"/>
  <c r="V275" i="59" s="1"/>
  <c r="Y275" i="59"/>
  <c r="X275" i="59" s="1"/>
  <c r="AA275" i="59"/>
  <c r="Z275" i="59" s="1"/>
  <c r="AC275" i="59"/>
  <c r="AB275" i="59" s="1"/>
  <c r="AE275" i="59"/>
  <c r="AD275" i="59" s="1"/>
  <c r="AG275" i="59"/>
  <c r="AF275" i="59" s="1"/>
  <c r="AI275" i="59"/>
  <c r="AH275" i="59" s="1"/>
  <c r="AK275" i="59"/>
  <c r="AJ275" i="59" s="1"/>
  <c r="AM275" i="59"/>
  <c r="AL275" i="59" s="1"/>
  <c r="AO275" i="59"/>
  <c r="AN275" i="59" s="1"/>
  <c r="I276" i="59"/>
  <c r="J276" i="59" s="1"/>
  <c r="K276" i="59"/>
  <c r="O276" i="59"/>
  <c r="N276" i="59" s="1"/>
  <c r="Q276" i="59"/>
  <c r="P276" i="59" s="1"/>
  <c r="S276" i="59"/>
  <c r="R276" i="59" s="1"/>
  <c r="U276" i="59"/>
  <c r="T276" i="59" s="1"/>
  <c r="W276" i="59"/>
  <c r="V276" i="59" s="1"/>
  <c r="Y276" i="59"/>
  <c r="X276" i="59" s="1"/>
  <c r="AA276" i="59"/>
  <c r="Z276" i="59" s="1"/>
  <c r="AC276" i="59"/>
  <c r="AB276" i="59" s="1"/>
  <c r="AE276" i="59"/>
  <c r="AD276" i="59" s="1"/>
  <c r="AG276" i="59"/>
  <c r="AF276" i="59" s="1"/>
  <c r="AI276" i="59"/>
  <c r="AH276" i="59" s="1"/>
  <c r="AK276" i="59"/>
  <c r="AJ276" i="59" s="1"/>
  <c r="AM276" i="59"/>
  <c r="AL276" i="59" s="1"/>
  <c r="AO276" i="59"/>
  <c r="AN276" i="59" s="1"/>
  <c r="I277" i="59"/>
  <c r="J277" i="59" s="1"/>
  <c r="K277" i="59"/>
  <c r="O277" i="59"/>
  <c r="N277" i="59" s="1"/>
  <c r="Q277" i="59"/>
  <c r="P277" i="59" s="1"/>
  <c r="S277" i="59"/>
  <c r="R277" i="59" s="1"/>
  <c r="U277" i="59"/>
  <c r="T277" i="59" s="1"/>
  <c r="W277" i="59"/>
  <c r="V277" i="59" s="1"/>
  <c r="Y277" i="59"/>
  <c r="X277" i="59" s="1"/>
  <c r="AA277" i="59"/>
  <c r="Z277" i="59" s="1"/>
  <c r="AC277" i="59"/>
  <c r="AB277" i="59" s="1"/>
  <c r="AE277" i="59"/>
  <c r="AD277" i="59" s="1"/>
  <c r="AG277" i="59"/>
  <c r="AF277" i="59" s="1"/>
  <c r="AI277" i="59"/>
  <c r="AH277" i="59" s="1"/>
  <c r="AK277" i="59"/>
  <c r="AJ277" i="59" s="1"/>
  <c r="AM277" i="59"/>
  <c r="AL277" i="59" s="1"/>
  <c r="AO277" i="59"/>
  <c r="AN277" i="59" s="1"/>
  <c r="I278" i="59"/>
  <c r="J278" i="59" s="1"/>
  <c r="K278" i="59"/>
  <c r="O278" i="59"/>
  <c r="N278" i="59"/>
  <c r="Q278" i="59"/>
  <c r="P278" i="59"/>
  <c r="S278" i="59"/>
  <c r="R278" i="59"/>
  <c r="U278" i="59"/>
  <c r="T278" i="59"/>
  <c r="W278" i="59"/>
  <c r="V278" i="59"/>
  <c r="Y278" i="59"/>
  <c r="X278" i="59"/>
  <c r="AA278" i="59"/>
  <c r="Z278" i="59"/>
  <c r="AC278" i="59"/>
  <c r="AB278" i="59"/>
  <c r="AE278" i="59"/>
  <c r="AD278" i="59"/>
  <c r="AG278" i="59"/>
  <c r="AF278" i="59"/>
  <c r="AI278" i="59"/>
  <c r="AH278" i="59"/>
  <c r="AK278" i="59"/>
  <c r="AJ278" i="59"/>
  <c r="AM278" i="59"/>
  <c r="AL278" i="59"/>
  <c r="AO278" i="59"/>
  <c r="AN278" i="59"/>
  <c r="I279" i="59"/>
  <c r="J279" i="59"/>
  <c r="K279" i="59"/>
  <c r="O279" i="59"/>
  <c r="N279" i="59" s="1"/>
  <c r="Q279" i="59"/>
  <c r="P279" i="59" s="1"/>
  <c r="S279" i="59"/>
  <c r="R279" i="59" s="1"/>
  <c r="U279" i="59"/>
  <c r="T279" i="59" s="1"/>
  <c r="W279" i="59"/>
  <c r="V279" i="59" s="1"/>
  <c r="Y279" i="59"/>
  <c r="X279" i="59" s="1"/>
  <c r="AA279" i="59"/>
  <c r="Z279" i="59" s="1"/>
  <c r="AC279" i="59"/>
  <c r="AB279" i="59" s="1"/>
  <c r="AE279" i="59"/>
  <c r="AD279" i="59" s="1"/>
  <c r="AG279" i="59"/>
  <c r="AF279" i="59" s="1"/>
  <c r="AI279" i="59"/>
  <c r="AH279" i="59" s="1"/>
  <c r="AK279" i="59"/>
  <c r="AJ279" i="59" s="1"/>
  <c r="AM279" i="59"/>
  <c r="AL279" i="59" s="1"/>
  <c r="AO279" i="59"/>
  <c r="AN279" i="59" s="1"/>
  <c r="I280" i="59"/>
  <c r="J280" i="59" s="1"/>
  <c r="K280" i="59"/>
  <c r="O280" i="59"/>
  <c r="N280" i="59" s="1"/>
  <c r="Q280" i="59"/>
  <c r="P280" i="59" s="1"/>
  <c r="S280" i="59"/>
  <c r="R280" i="59" s="1"/>
  <c r="U280" i="59"/>
  <c r="T280" i="59" s="1"/>
  <c r="W280" i="59"/>
  <c r="V280" i="59" s="1"/>
  <c r="Y280" i="59"/>
  <c r="X280" i="59" s="1"/>
  <c r="AA280" i="59"/>
  <c r="Z280" i="59" s="1"/>
  <c r="AC280" i="59"/>
  <c r="AB280" i="59" s="1"/>
  <c r="AE280" i="59"/>
  <c r="AD280" i="59" s="1"/>
  <c r="AG280" i="59"/>
  <c r="AF280" i="59" s="1"/>
  <c r="AI280" i="59"/>
  <c r="AH280" i="59" s="1"/>
  <c r="AK280" i="59"/>
  <c r="AJ280" i="59" s="1"/>
  <c r="AM280" i="59"/>
  <c r="AL280" i="59" s="1"/>
  <c r="AO280" i="59"/>
  <c r="AN280" i="59" s="1"/>
  <c r="I281" i="59"/>
  <c r="J281" i="59" s="1"/>
  <c r="K281" i="59"/>
  <c r="O281" i="59"/>
  <c r="N281" i="59" s="1"/>
  <c r="Q281" i="59"/>
  <c r="P281" i="59" s="1"/>
  <c r="S281" i="59"/>
  <c r="R281" i="59" s="1"/>
  <c r="U281" i="59"/>
  <c r="T281" i="59" s="1"/>
  <c r="W281" i="59"/>
  <c r="V281" i="59" s="1"/>
  <c r="Y281" i="59"/>
  <c r="X281" i="59" s="1"/>
  <c r="AA281" i="59"/>
  <c r="Z281" i="59" s="1"/>
  <c r="AC281" i="59"/>
  <c r="AB281" i="59" s="1"/>
  <c r="AE281" i="59"/>
  <c r="AD281" i="59" s="1"/>
  <c r="AG281" i="59"/>
  <c r="AF281" i="59" s="1"/>
  <c r="AI281" i="59"/>
  <c r="AH281" i="59" s="1"/>
  <c r="AK281" i="59"/>
  <c r="AJ281" i="59" s="1"/>
  <c r="AM281" i="59"/>
  <c r="AL281" i="59" s="1"/>
  <c r="AO281" i="59"/>
  <c r="AN281" i="59" s="1"/>
  <c r="I282" i="59"/>
  <c r="J282" i="59" s="1"/>
  <c r="K282" i="59"/>
  <c r="O282" i="59"/>
  <c r="N282" i="59"/>
  <c r="Q282" i="59"/>
  <c r="P282" i="59"/>
  <c r="S282" i="59"/>
  <c r="R282" i="59"/>
  <c r="U282" i="59"/>
  <c r="T282" i="59"/>
  <c r="W282" i="59"/>
  <c r="V282" i="59"/>
  <c r="Y282" i="59"/>
  <c r="X282" i="59"/>
  <c r="AA282" i="59"/>
  <c r="Z282" i="59"/>
  <c r="AC282" i="59"/>
  <c r="AB282" i="59"/>
  <c r="AE282" i="59"/>
  <c r="AD282" i="59"/>
  <c r="AG282" i="59"/>
  <c r="AF282" i="59"/>
  <c r="AI282" i="59"/>
  <c r="AH282" i="59"/>
  <c r="AK282" i="59"/>
  <c r="AJ282" i="59"/>
  <c r="AM282" i="59"/>
  <c r="AL282" i="59"/>
  <c r="AO282" i="59"/>
  <c r="AN282" i="59"/>
  <c r="I283" i="59"/>
  <c r="J283" i="59"/>
  <c r="K283" i="59"/>
  <c r="O283" i="59"/>
  <c r="N283" i="59" s="1"/>
  <c r="Q283" i="59"/>
  <c r="P283" i="59" s="1"/>
  <c r="S283" i="59"/>
  <c r="R283" i="59" s="1"/>
  <c r="U283" i="59"/>
  <c r="T283" i="59" s="1"/>
  <c r="W283" i="59"/>
  <c r="V283" i="59" s="1"/>
  <c r="Y283" i="59"/>
  <c r="X283" i="59" s="1"/>
  <c r="AA283" i="59"/>
  <c r="Z283" i="59" s="1"/>
  <c r="AC283" i="59"/>
  <c r="AB283" i="59" s="1"/>
  <c r="AE283" i="59"/>
  <c r="AD283" i="59" s="1"/>
  <c r="AG283" i="59"/>
  <c r="AF283" i="59" s="1"/>
  <c r="AI283" i="59"/>
  <c r="AH283" i="59" s="1"/>
  <c r="AK283" i="59"/>
  <c r="AJ283" i="59" s="1"/>
  <c r="AM283" i="59"/>
  <c r="AL283" i="59" s="1"/>
  <c r="AO283" i="59"/>
  <c r="AN283" i="59" s="1"/>
  <c r="I284" i="59"/>
  <c r="J284" i="59" s="1"/>
  <c r="K284" i="59"/>
  <c r="O284" i="59"/>
  <c r="N284" i="59" s="1"/>
  <c r="Q284" i="59"/>
  <c r="P284" i="59" s="1"/>
  <c r="S284" i="59"/>
  <c r="R284" i="59" s="1"/>
  <c r="U284" i="59"/>
  <c r="T284" i="59" s="1"/>
  <c r="W284" i="59"/>
  <c r="V284" i="59" s="1"/>
  <c r="Y284" i="59"/>
  <c r="X284" i="59" s="1"/>
  <c r="AA284" i="59"/>
  <c r="Z284" i="59" s="1"/>
  <c r="AC284" i="59"/>
  <c r="AB284" i="59" s="1"/>
  <c r="AE284" i="59"/>
  <c r="AD284" i="59" s="1"/>
  <c r="AG284" i="59"/>
  <c r="AF284" i="59" s="1"/>
  <c r="AI284" i="59"/>
  <c r="AH284" i="59" s="1"/>
  <c r="AK284" i="59"/>
  <c r="AJ284" i="59" s="1"/>
  <c r="AM284" i="59"/>
  <c r="AL284" i="59" s="1"/>
  <c r="AO284" i="59"/>
  <c r="AN284" i="59" s="1"/>
  <c r="I285" i="59"/>
  <c r="J285" i="59" s="1"/>
  <c r="K285" i="59"/>
  <c r="O285" i="59"/>
  <c r="N285" i="59" s="1"/>
  <c r="Q285" i="59"/>
  <c r="P285" i="59" s="1"/>
  <c r="S285" i="59"/>
  <c r="R285" i="59" s="1"/>
  <c r="U285" i="59"/>
  <c r="T285" i="59" s="1"/>
  <c r="W285" i="59"/>
  <c r="V285" i="59" s="1"/>
  <c r="Y285" i="59"/>
  <c r="X285" i="59" s="1"/>
  <c r="AA285" i="59"/>
  <c r="Z285" i="59" s="1"/>
  <c r="AC285" i="59"/>
  <c r="AB285" i="59" s="1"/>
  <c r="AE285" i="59"/>
  <c r="AD285" i="59" s="1"/>
  <c r="AG285" i="59"/>
  <c r="AF285" i="59" s="1"/>
  <c r="AI285" i="59"/>
  <c r="AH285" i="59" s="1"/>
  <c r="AK285" i="59"/>
  <c r="AJ285" i="59" s="1"/>
  <c r="AM285" i="59"/>
  <c r="AL285" i="59" s="1"/>
  <c r="AO285" i="59"/>
  <c r="AN285" i="59" s="1"/>
  <c r="I286" i="59"/>
  <c r="J286" i="59" s="1"/>
  <c r="K286" i="59"/>
  <c r="O286" i="59"/>
  <c r="N286" i="59"/>
  <c r="Q286" i="59"/>
  <c r="P286" i="59"/>
  <c r="S286" i="59"/>
  <c r="R286" i="59"/>
  <c r="U286" i="59"/>
  <c r="T286" i="59"/>
  <c r="W286" i="59"/>
  <c r="V286" i="59"/>
  <c r="Y286" i="59"/>
  <c r="X286" i="59"/>
  <c r="AA286" i="59"/>
  <c r="Z286" i="59"/>
  <c r="AC286" i="59"/>
  <c r="AB286" i="59"/>
  <c r="AE286" i="59"/>
  <c r="AD286" i="59"/>
  <c r="AG286" i="59"/>
  <c r="AF286" i="59"/>
  <c r="AI286" i="59"/>
  <c r="AH286" i="59"/>
  <c r="AK286" i="59"/>
  <c r="AJ286" i="59"/>
  <c r="AM286" i="59"/>
  <c r="AL286" i="59"/>
  <c r="AO286" i="59"/>
  <c r="AN286" i="59"/>
  <c r="AK287" i="59"/>
  <c r="AM287" i="59"/>
  <c r="AO287" i="59"/>
  <c r="I288" i="59"/>
  <c r="J288" i="59" s="1"/>
  <c r="K288" i="59"/>
  <c r="O288" i="59"/>
  <c r="N288" i="59" s="1"/>
  <c r="Q288" i="59"/>
  <c r="P288" i="59" s="1"/>
  <c r="S288" i="59"/>
  <c r="R288" i="59" s="1"/>
  <c r="U288" i="59"/>
  <c r="T288" i="59" s="1"/>
  <c r="W288" i="59"/>
  <c r="V288" i="59" s="1"/>
  <c r="Y288" i="59"/>
  <c r="X288" i="59" s="1"/>
  <c r="AA288" i="59"/>
  <c r="Z288" i="59" s="1"/>
  <c r="AC288" i="59"/>
  <c r="AB288" i="59" s="1"/>
  <c r="AE288" i="59"/>
  <c r="AD288" i="59" s="1"/>
  <c r="AG288" i="59"/>
  <c r="AF288" i="59" s="1"/>
  <c r="AI288" i="59"/>
  <c r="AH288" i="59" s="1"/>
  <c r="AK288" i="59"/>
  <c r="AJ288" i="59" s="1"/>
  <c r="AM288" i="59"/>
  <c r="AL288" i="59" s="1"/>
  <c r="AO288" i="59"/>
  <c r="AN288" i="59" s="1"/>
  <c r="I289" i="59"/>
  <c r="J289" i="59" s="1"/>
  <c r="K289" i="59"/>
  <c r="O289" i="59"/>
  <c r="N289" i="59" s="1"/>
  <c r="Q289" i="59"/>
  <c r="P289" i="59" s="1"/>
  <c r="S289" i="59"/>
  <c r="R289" i="59" s="1"/>
  <c r="U289" i="59"/>
  <c r="T289" i="59" s="1"/>
  <c r="W289" i="59"/>
  <c r="V289" i="59" s="1"/>
  <c r="Y289" i="59"/>
  <c r="X289" i="59" s="1"/>
  <c r="AA289" i="59"/>
  <c r="Z289" i="59" s="1"/>
  <c r="AC289" i="59"/>
  <c r="AB289" i="59" s="1"/>
  <c r="AE289" i="59"/>
  <c r="AD289" i="59" s="1"/>
  <c r="AG289" i="59"/>
  <c r="AF289" i="59" s="1"/>
  <c r="AI289" i="59"/>
  <c r="AH289" i="59" s="1"/>
  <c r="AK289" i="59"/>
  <c r="AJ289" i="59" s="1"/>
  <c r="AM289" i="59"/>
  <c r="AL289" i="59" s="1"/>
  <c r="AO289" i="59"/>
  <c r="AN289" i="59" s="1"/>
  <c r="I290" i="59"/>
  <c r="J290" i="59" s="1"/>
  <c r="K290" i="59"/>
  <c r="O290" i="59"/>
  <c r="N290" i="59"/>
  <c r="Q290" i="59"/>
  <c r="P290" i="59"/>
  <c r="S290" i="59"/>
  <c r="R290" i="59"/>
  <c r="U290" i="59"/>
  <c r="T290" i="59"/>
  <c r="W290" i="59"/>
  <c r="V290" i="59"/>
  <c r="Y290" i="59"/>
  <c r="X290" i="59"/>
  <c r="AA290" i="59"/>
  <c r="Z290" i="59"/>
  <c r="AC290" i="59"/>
  <c r="AB290" i="59"/>
  <c r="AE290" i="59"/>
  <c r="AD290" i="59"/>
  <c r="AG290" i="59"/>
  <c r="AF290" i="59"/>
  <c r="AI290" i="59"/>
  <c r="AH290" i="59"/>
  <c r="AK290" i="59"/>
  <c r="AJ290" i="59"/>
  <c r="AM290" i="59"/>
  <c r="AL290" i="59"/>
  <c r="AO290" i="59"/>
  <c r="AN290" i="59"/>
  <c r="I291" i="59"/>
  <c r="J291" i="59"/>
  <c r="K291" i="59"/>
  <c r="O291" i="59"/>
  <c r="N291" i="59" s="1"/>
  <c r="Q291" i="59"/>
  <c r="P291" i="59" s="1"/>
  <c r="S291" i="59"/>
  <c r="R291" i="59" s="1"/>
  <c r="U291" i="59"/>
  <c r="T291" i="59" s="1"/>
  <c r="W291" i="59"/>
  <c r="V291" i="59" s="1"/>
  <c r="Y291" i="59"/>
  <c r="X291" i="59" s="1"/>
  <c r="AA291" i="59"/>
  <c r="Z291" i="59" s="1"/>
  <c r="AC291" i="59"/>
  <c r="AB291" i="59" s="1"/>
  <c r="AE291" i="59"/>
  <c r="AD291" i="59" s="1"/>
  <c r="AG291" i="59"/>
  <c r="AF291" i="59" s="1"/>
  <c r="AI291" i="59"/>
  <c r="AH291" i="59" s="1"/>
  <c r="AK291" i="59"/>
  <c r="AJ291" i="59" s="1"/>
  <c r="AM291" i="59"/>
  <c r="AL291" i="59" s="1"/>
  <c r="AO291" i="59"/>
  <c r="AN291" i="59" s="1"/>
  <c r="I292" i="59"/>
  <c r="J292" i="59" s="1"/>
  <c r="K292" i="59"/>
  <c r="O292" i="59"/>
  <c r="N292" i="59" s="1"/>
  <c r="Q292" i="59"/>
  <c r="P292" i="59" s="1"/>
  <c r="S292" i="59"/>
  <c r="R292" i="59" s="1"/>
  <c r="U292" i="59"/>
  <c r="T292" i="59" s="1"/>
  <c r="W292" i="59"/>
  <c r="V292" i="59" s="1"/>
  <c r="Y292" i="59"/>
  <c r="X292" i="59" s="1"/>
  <c r="AA292" i="59"/>
  <c r="Z292" i="59" s="1"/>
  <c r="AC292" i="59"/>
  <c r="AB292" i="59" s="1"/>
  <c r="AE292" i="59"/>
  <c r="AD292" i="59" s="1"/>
  <c r="AG292" i="59"/>
  <c r="AF292" i="59" s="1"/>
  <c r="AI292" i="59"/>
  <c r="AH292" i="59" s="1"/>
  <c r="AK292" i="59"/>
  <c r="AJ292" i="59" s="1"/>
  <c r="AM292" i="59"/>
  <c r="AL292" i="59" s="1"/>
  <c r="AO292" i="59"/>
  <c r="AN292" i="59" s="1"/>
  <c r="I293" i="59"/>
  <c r="J293" i="59" s="1"/>
  <c r="K293" i="59"/>
  <c r="O293" i="59"/>
  <c r="N293" i="59" s="1"/>
  <c r="Q293" i="59"/>
  <c r="P293" i="59" s="1"/>
  <c r="S293" i="59"/>
  <c r="R293" i="59" s="1"/>
  <c r="U293" i="59"/>
  <c r="T293" i="59" s="1"/>
  <c r="W293" i="59"/>
  <c r="V293" i="59" s="1"/>
  <c r="Y293" i="59"/>
  <c r="X293" i="59" s="1"/>
  <c r="AA293" i="59"/>
  <c r="Z293" i="59" s="1"/>
  <c r="AC293" i="59"/>
  <c r="AB293" i="59" s="1"/>
  <c r="AE293" i="59"/>
  <c r="AD293" i="59" s="1"/>
  <c r="AG293" i="59"/>
  <c r="AF293" i="59" s="1"/>
  <c r="AI293" i="59"/>
  <c r="AH293" i="59" s="1"/>
  <c r="AK293" i="59"/>
  <c r="AJ293" i="59" s="1"/>
  <c r="AM293" i="59"/>
  <c r="AL293" i="59" s="1"/>
  <c r="AO293" i="59"/>
  <c r="AN293" i="59" s="1"/>
  <c r="I294" i="59"/>
  <c r="J294" i="59" s="1"/>
  <c r="K294" i="59"/>
  <c r="O294" i="59"/>
  <c r="N294" i="59"/>
  <c r="Q294" i="59"/>
  <c r="P294" i="59"/>
  <c r="S294" i="59"/>
  <c r="R294" i="59"/>
  <c r="U294" i="59"/>
  <c r="T294" i="59"/>
  <c r="W294" i="59"/>
  <c r="V294" i="59"/>
  <c r="Y294" i="59"/>
  <c r="X294" i="59"/>
  <c r="AA294" i="59"/>
  <c r="Z294" i="59"/>
  <c r="AC294" i="59"/>
  <c r="AB294" i="59"/>
  <c r="AE294" i="59"/>
  <c r="AD294" i="59"/>
  <c r="AG294" i="59"/>
  <c r="AF294" i="59"/>
  <c r="AI294" i="59"/>
  <c r="AH294" i="59"/>
  <c r="AK294" i="59"/>
  <c r="AJ294" i="59"/>
  <c r="AM294" i="59"/>
  <c r="AL294" i="59"/>
  <c r="AO294" i="59"/>
  <c r="AN294" i="59"/>
  <c r="I295" i="59"/>
  <c r="J295" i="59"/>
  <c r="K295" i="59"/>
  <c r="O295" i="59"/>
  <c r="N295" i="59" s="1"/>
  <c r="Q295" i="59"/>
  <c r="P295" i="59" s="1"/>
  <c r="S295" i="59"/>
  <c r="R295" i="59" s="1"/>
  <c r="U295" i="59"/>
  <c r="T295" i="59" s="1"/>
  <c r="W295" i="59"/>
  <c r="V295" i="59" s="1"/>
  <c r="Y295" i="59"/>
  <c r="X295" i="59" s="1"/>
  <c r="AA295" i="59"/>
  <c r="Z295" i="59" s="1"/>
  <c r="AC295" i="59"/>
  <c r="AB295" i="59" s="1"/>
  <c r="AE295" i="59"/>
  <c r="AD295" i="59" s="1"/>
  <c r="AG295" i="59"/>
  <c r="AF295" i="59" s="1"/>
  <c r="AI295" i="59"/>
  <c r="AH295" i="59" s="1"/>
  <c r="AK295" i="59"/>
  <c r="AJ295" i="59" s="1"/>
  <c r="AM295" i="59"/>
  <c r="AL295" i="59" s="1"/>
  <c r="AO295" i="59"/>
  <c r="AN295" i="59" s="1"/>
  <c r="I296" i="59"/>
  <c r="J296" i="59" s="1"/>
  <c r="K296" i="59"/>
  <c r="O296" i="59"/>
  <c r="N296" i="59" s="1"/>
  <c r="Q296" i="59"/>
  <c r="P296" i="59" s="1"/>
  <c r="S296" i="59"/>
  <c r="R296" i="59" s="1"/>
  <c r="U296" i="59"/>
  <c r="T296" i="59" s="1"/>
  <c r="W296" i="59"/>
  <c r="V296" i="59" s="1"/>
  <c r="Y296" i="59"/>
  <c r="X296" i="59" s="1"/>
  <c r="AA296" i="59"/>
  <c r="Z296" i="59" s="1"/>
  <c r="AC296" i="59"/>
  <c r="AB296" i="59" s="1"/>
  <c r="AE296" i="59"/>
  <c r="AD296" i="59" s="1"/>
  <c r="AG296" i="59"/>
  <c r="AF296" i="59" s="1"/>
  <c r="AI296" i="59"/>
  <c r="AH296" i="59" s="1"/>
  <c r="AK296" i="59"/>
  <c r="AJ296" i="59" s="1"/>
  <c r="AM296" i="59"/>
  <c r="AL296" i="59" s="1"/>
  <c r="AO296" i="59"/>
  <c r="AN296" i="59" s="1"/>
  <c r="I297" i="59"/>
  <c r="J297" i="59" s="1"/>
  <c r="K297" i="59"/>
  <c r="O297" i="59"/>
  <c r="N297" i="59" s="1"/>
  <c r="Q297" i="59"/>
  <c r="P297" i="59" s="1"/>
  <c r="S297" i="59"/>
  <c r="R297" i="59" s="1"/>
  <c r="U297" i="59"/>
  <c r="T297" i="59" s="1"/>
  <c r="W297" i="59"/>
  <c r="V297" i="59" s="1"/>
  <c r="Y297" i="59"/>
  <c r="X297" i="59" s="1"/>
  <c r="AA297" i="59"/>
  <c r="Z297" i="59" s="1"/>
  <c r="AC297" i="59"/>
  <c r="AB297" i="59" s="1"/>
  <c r="AE297" i="59"/>
  <c r="AD297" i="59" s="1"/>
  <c r="AG297" i="59"/>
  <c r="AF297" i="59" s="1"/>
  <c r="AI297" i="59"/>
  <c r="AH297" i="59" s="1"/>
  <c r="AK297" i="59"/>
  <c r="AJ297" i="59" s="1"/>
  <c r="AM297" i="59"/>
  <c r="AL297" i="59" s="1"/>
  <c r="AO297" i="59"/>
  <c r="AN297" i="59" s="1"/>
  <c r="I298" i="59"/>
  <c r="J298" i="59" s="1"/>
  <c r="K298" i="59"/>
  <c r="O298" i="59"/>
  <c r="N298" i="59"/>
  <c r="Q298" i="59"/>
  <c r="P298" i="59"/>
  <c r="S298" i="59"/>
  <c r="R298" i="59"/>
  <c r="U298" i="59"/>
  <c r="T298" i="59"/>
  <c r="W298" i="59"/>
  <c r="V298" i="59"/>
  <c r="Y298" i="59"/>
  <c r="X298" i="59"/>
  <c r="AA298" i="59"/>
  <c r="Z298" i="59"/>
  <c r="AC298" i="59"/>
  <c r="AB298" i="59"/>
  <c r="AE298" i="59"/>
  <c r="AD298" i="59"/>
  <c r="AG298" i="59"/>
  <c r="AF298" i="59"/>
  <c r="AI298" i="59"/>
  <c r="AH298" i="59"/>
  <c r="AK298" i="59"/>
  <c r="AJ298" i="59"/>
  <c r="AM298" i="59"/>
  <c r="AL298" i="59"/>
  <c r="AO298" i="59"/>
  <c r="AN298" i="59"/>
  <c r="I299" i="59"/>
  <c r="J299" i="59"/>
  <c r="K299" i="59"/>
  <c r="O299" i="59"/>
  <c r="N299" i="59" s="1"/>
  <c r="Q299" i="59"/>
  <c r="P299" i="59" s="1"/>
  <c r="S299" i="59"/>
  <c r="R299" i="59" s="1"/>
  <c r="U299" i="59"/>
  <c r="T299" i="59" s="1"/>
  <c r="W299" i="59"/>
  <c r="V299" i="59" s="1"/>
  <c r="Y299" i="59"/>
  <c r="X299" i="59" s="1"/>
  <c r="AA299" i="59"/>
  <c r="Z299" i="59" s="1"/>
  <c r="AC299" i="59"/>
  <c r="AB299" i="59" s="1"/>
  <c r="AE299" i="59"/>
  <c r="AD299" i="59" s="1"/>
  <c r="AG299" i="59"/>
  <c r="AF299" i="59" s="1"/>
  <c r="AI299" i="59"/>
  <c r="AH299" i="59" s="1"/>
  <c r="AK299" i="59"/>
  <c r="AJ299" i="59" s="1"/>
  <c r="AM299" i="59"/>
  <c r="AL299" i="59" s="1"/>
  <c r="AO299" i="59"/>
  <c r="AN299" i="59" s="1"/>
  <c r="I300" i="59"/>
  <c r="J300" i="59" s="1"/>
  <c r="K300" i="59"/>
  <c r="O300" i="59"/>
  <c r="N300" i="59" s="1"/>
  <c r="Q300" i="59"/>
  <c r="P300" i="59" s="1"/>
  <c r="S300" i="59"/>
  <c r="R300" i="59" s="1"/>
  <c r="U300" i="59"/>
  <c r="T300" i="59" s="1"/>
  <c r="W300" i="59"/>
  <c r="V300" i="59" s="1"/>
  <c r="Y300" i="59"/>
  <c r="X300" i="59" s="1"/>
  <c r="AA300" i="59"/>
  <c r="Z300" i="59" s="1"/>
  <c r="AC300" i="59"/>
  <c r="AB300" i="59" s="1"/>
  <c r="AE300" i="59"/>
  <c r="AD300" i="59" s="1"/>
  <c r="AG300" i="59"/>
  <c r="AF300" i="59" s="1"/>
  <c r="AI300" i="59"/>
  <c r="AH300" i="59" s="1"/>
  <c r="AK300" i="59"/>
  <c r="AJ300" i="59" s="1"/>
  <c r="AM300" i="59"/>
  <c r="AL300" i="59" s="1"/>
  <c r="AO300" i="59"/>
  <c r="AN300" i="59" s="1"/>
  <c r="I301" i="59"/>
  <c r="J301" i="59" s="1"/>
  <c r="K301" i="59"/>
  <c r="O301" i="59"/>
  <c r="N301" i="59" s="1"/>
  <c r="Q301" i="59"/>
  <c r="P301" i="59" s="1"/>
  <c r="S301" i="59"/>
  <c r="R301" i="59" s="1"/>
  <c r="U301" i="59"/>
  <c r="T301" i="59" s="1"/>
  <c r="W301" i="59"/>
  <c r="V301" i="59" s="1"/>
  <c r="Y301" i="59"/>
  <c r="X301" i="59" s="1"/>
  <c r="AA301" i="59"/>
  <c r="Z301" i="59" s="1"/>
  <c r="AC301" i="59"/>
  <c r="AB301" i="59" s="1"/>
  <c r="AE301" i="59"/>
  <c r="AD301" i="59" s="1"/>
  <c r="AG301" i="59"/>
  <c r="AF301" i="59" s="1"/>
  <c r="AI301" i="59"/>
  <c r="AH301" i="59" s="1"/>
  <c r="AK301" i="59"/>
  <c r="AJ301" i="59" s="1"/>
  <c r="AM301" i="59"/>
  <c r="AL301" i="59" s="1"/>
  <c r="AO301" i="59"/>
  <c r="AN301" i="59" s="1"/>
  <c r="I302" i="59"/>
  <c r="J302" i="59" s="1"/>
  <c r="K302" i="59"/>
  <c r="O302" i="59"/>
  <c r="N302" i="59"/>
  <c r="Q302" i="59"/>
  <c r="P302" i="59"/>
  <c r="S302" i="59"/>
  <c r="R302" i="59"/>
  <c r="U302" i="59"/>
  <c r="T302" i="59"/>
  <c r="W302" i="59"/>
  <c r="V302" i="59"/>
  <c r="Y302" i="59"/>
  <c r="X302" i="59"/>
  <c r="AA302" i="59"/>
  <c r="Z302" i="59"/>
  <c r="AC302" i="59"/>
  <c r="AB302" i="59"/>
  <c r="AE302" i="59"/>
  <c r="AD302" i="59"/>
  <c r="AG302" i="59"/>
  <c r="AF302" i="59"/>
  <c r="AI302" i="59"/>
  <c r="AH302" i="59"/>
  <c r="AK302" i="59"/>
  <c r="AJ302" i="59"/>
  <c r="AM302" i="59"/>
  <c r="AL302" i="59"/>
  <c r="AO302" i="59"/>
  <c r="AN302" i="59"/>
  <c r="I303" i="59"/>
  <c r="J303" i="59"/>
  <c r="K303" i="59"/>
  <c r="O303" i="59"/>
  <c r="N303" i="59" s="1"/>
  <c r="Q303" i="59"/>
  <c r="P303" i="59" s="1"/>
  <c r="S303" i="59"/>
  <c r="R303" i="59" s="1"/>
  <c r="U303" i="59"/>
  <c r="T303" i="59" s="1"/>
  <c r="W303" i="59"/>
  <c r="V303" i="59" s="1"/>
  <c r="Y303" i="59"/>
  <c r="X303" i="59" s="1"/>
  <c r="AA303" i="59"/>
  <c r="Z303" i="59" s="1"/>
  <c r="AC303" i="59"/>
  <c r="AB303" i="59" s="1"/>
  <c r="AE303" i="59"/>
  <c r="AD303" i="59" s="1"/>
  <c r="AG303" i="59"/>
  <c r="AF303" i="59" s="1"/>
  <c r="AI303" i="59"/>
  <c r="AH303" i="59" s="1"/>
  <c r="AK303" i="59"/>
  <c r="AJ303" i="59" s="1"/>
  <c r="AM303" i="59"/>
  <c r="AL303" i="59" s="1"/>
  <c r="AO303" i="59"/>
  <c r="AN303" i="59" s="1"/>
  <c r="I304" i="59"/>
  <c r="J304" i="59" s="1"/>
  <c r="K304" i="59"/>
  <c r="O304" i="59"/>
  <c r="N304" i="59" s="1"/>
  <c r="Q304" i="59"/>
  <c r="P304" i="59" s="1"/>
  <c r="S304" i="59"/>
  <c r="R304" i="59" s="1"/>
  <c r="U304" i="59"/>
  <c r="T304" i="59" s="1"/>
  <c r="W304" i="59"/>
  <c r="V304" i="59" s="1"/>
  <c r="Y304" i="59"/>
  <c r="X304" i="59" s="1"/>
  <c r="AA304" i="59"/>
  <c r="Z304" i="59" s="1"/>
  <c r="AC304" i="59"/>
  <c r="AB304" i="59" s="1"/>
  <c r="AE304" i="59"/>
  <c r="AD304" i="59" s="1"/>
  <c r="AG304" i="59"/>
  <c r="AF304" i="59" s="1"/>
  <c r="AI304" i="59"/>
  <c r="AH304" i="59" s="1"/>
  <c r="AK304" i="59"/>
  <c r="AJ304" i="59" s="1"/>
  <c r="AM304" i="59"/>
  <c r="AL304" i="59" s="1"/>
  <c r="AO304" i="59"/>
  <c r="AN304" i="59" s="1"/>
  <c r="I305" i="59"/>
  <c r="J305" i="59" s="1"/>
  <c r="K305" i="59"/>
  <c r="O305" i="59"/>
  <c r="N305" i="59" s="1"/>
  <c r="Q305" i="59"/>
  <c r="P305" i="59" s="1"/>
  <c r="S305" i="59"/>
  <c r="R305" i="59" s="1"/>
  <c r="U305" i="59"/>
  <c r="T305" i="59" s="1"/>
  <c r="W305" i="59"/>
  <c r="V305" i="59" s="1"/>
  <c r="Y305" i="59"/>
  <c r="X305" i="59" s="1"/>
  <c r="AA305" i="59"/>
  <c r="Z305" i="59" s="1"/>
  <c r="AC305" i="59"/>
  <c r="AB305" i="59" s="1"/>
  <c r="AE305" i="59"/>
  <c r="AD305" i="59" s="1"/>
  <c r="AG305" i="59"/>
  <c r="AF305" i="59" s="1"/>
  <c r="AI305" i="59"/>
  <c r="AH305" i="59" s="1"/>
  <c r="AK305" i="59"/>
  <c r="AJ305" i="59" s="1"/>
  <c r="AM305" i="59"/>
  <c r="AL305" i="59" s="1"/>
  <c r="AO305" i="59"/>
  <c r="AN305" i="59" s="1"/>
  <c r="I306" i="59"/>
  <c r="J306" i="59" s="1"/>
  <c r="K306" i="59"/>
  <c r="O306" i="59"/>
  <c r="N306" i="59"/>
  <c r="Q306" i="59"/>
  <c r="P306" i="59"/>
  <c r="S306" i="59"/>
  <c r="R306" i="59"/>
  <c r="U306" i="59"/>
  <c r="T306" i="59"/>
  <c r="W306" i="59"/>
  <c r="V306" i="59"/>
  <c r="Y306" i="59"/>
  <c r="X306" i="59"/>
  <c r="AA306" i="59"/>
  <c r="Z306" i="59"/>
  <c r="AC306" i="59"/>
  <c r="AB306" i="59"/>
  <c r="AE306" i="59"/>
  <c r="AD306" i="59"/>
  <c r="AG306" i="59"/>
  <c r="AF306" i="59"/>
  <c r="AI306" i="59"/>
  <c r="AH306" i="59"/>
  <c r="AK306" i="59"/>
  <c r="AJ306" i="59"/>
  <c r="AM306" i="59"/>
  <c r="AL306" i="59"/>
  <c r="AO306" i="59"/>
  <c r="AN306" i="59"/>
  <c r="I307" i="59"/>
  <c r="J307" i="59"/>
  <c r="K307" i="59"/>
  <c r="O307" i="59"/>
  <c r="N307" i="59" s="1"/>
  <c r="Q307" i="59"/>
  <c r="P307" i="59" s="1"/>
  <c r="S307" i="59"/>
  <c r="R307" i="59" s="1"/>
  <c r="U307" i="59"/>
  <c r="T307" i="59" s="1"/>
  <c r="W307" i="59"/>
  <c r="V307" i="59" s="1"/>
  <c r="Y307" i="59"/>
  <c r="X307" i="59" s="1"/>
  <c r="AA307" i="59"/>
  <c r="Z307" i="59" s="1"/>
  <c r="AC307" i="59"/>
  <c r="AB307" i="59" s="1"/>
  <c r="AE307" i="59"/>
  <c r="AD307" i="59" s="1"/>
  <c r="AG307" i="59"/>
  <c r="AF307" i="59" s="1"/>
  <c r="AI307" i="59"/>
  <c r="AH307" i="59" s="1"/>
  <c r="AK307" i="59"/>
  <c r="AJ307" i="59" s="1"/>
  <c r="AM307" i="59"/>
  <c r="AL307" i="59" s="1"/>
  <c r="AO307" i="59"/>
  <c r="AN307" i="59" s="1"/>
  <c r="I308" i="59"/>
  <c r="J308" i="59" s="1"/>
  <c r="K308" i="59"/>
  <c r="O308" i="59"/>
  <c r="N308" i="59" s="1"/>
  <c r="Q308" i="59"/>
  <c r="P308" i="59" s="1"/>
  <c r="S308" i="59"/>
  <c r="R308" i="59" s="1"/>
  <c r="U308" i="59"/>
  <c r="T308" i="59" s="1"/>
  <c r="W308" i="59"/>
  <c r="V308" i="59" s="1"/>
  <c r="Y308" i="59"/>
  <c r="X308" i="59" s="1"/>
  <c r="AA308" i="59"/>
  <c r="Z308" i="59" s="1"/>
  <c r="AC308" i="59"/>
  <c r="AB308" i="59" s="1"/>
  <c r="AE308" i="59"/>
  <c r="AD308" i="59" s="1"/>
  <c r="AG308" i="59"/>
  <c r="AF308" i="59" s="1"/>
  <c r="AI308" i="59"/>
  <c r="AH308" i="59" s="1"/>
  <c r="AK308" i="59"/>
  <c r="AJ308" i="59" s="1"/>
  <c r="AM308" i="59"/>
  <c r="AL308" i="59" s="1"/>
  <c r="AO308" i="59"/>
  <c r="AN308" i="59" s="1"/>
  <c r="I309" i="59"/>
  <c r="J309" i="59" s="1"/>
  <c r="K309" i="59"/>
  <c r="O309" i="59"/>
  <c r="N309" i="59" s="1"/>
  <c r="Q309" i="59"/>
  <c r="P309" i="59" s="1"/>
  <c r="S309" i="59"/>
  <c r="R309" i="59" s="1"/>
  <c r="U309" i="59"/>
  <c r="T309" i="59" s="1"/>
  <c r="W309" i="59"/>
  <c r="V309" i="59" s="1"/>
  <c r="Y309" i="59"/>
  <c r="X309" i="59" s="1"/>
  <c r="AA309" i="59"/>
  <c r="Z309" i="59" s="1"/>
  <c r="AC309" i="59"/>
  <c r="AB309" i="59" s="1"/>
  <c r="AE309" i="59"/>
  <c r="AD309" i="59" s="1"/>
  <c r="AG309" i="59"/>
  <c r="AF309" i="59" s="1"/>
  <c r="AI309" i="59"/>
  <c r="AH309" i="59" s="1"/>
  <c r="AK309" i="59"/>
  <c r="AJ309" i="59" s="1"/>
  <c r="AM309" i="59"/>
  <c r="AL309" i="59" s="1"/>
  <c r="AO309" i="59"/>
  <c r="AN309" i="59" s="1"/>
  <c r="I310" i="59"/>
  <c r="J310" i="59" s="1"/>
  <c r="K310" i="59"/>
  <c r="O310" i="59"/>
  <c r="N310" i="59"/>
  <c r="Q310" i="59"/>
  <c r="P310" i="59"/>
  <c r="S310" i="59"/>
  <c r="R310" i="59"/>
  <c r="U310" i="59"/>
  <c r="T310" i="59"/>
  <c r="W310" i="59"/>
  <c r="V310" i="59"/>
  <c r="Y310" i="59"/>
  <c r="X310" i="59"/>
  <c r="AA310" i="59"/>
  <c r="Z310" i="59"/>
  <c r="AC310" i="59"/>
  <c r="AB310" i="59"/>
  <c r="AE310" i="59"/>
  <c r="AD310" i="59"/>
  <c r="AG310" i="59"/>
  <c r="AF310" i="59"/>
  <c r="AI310" i="59"/>
  <c r="AH310" i="59"/>
  <c r="AK310" i="59"/>
  <c r="AJ310" i="59"/>
  <c r="AM310" i="59"/>
  <c r="AL310" i="59"/>
  <c r="AO310" i="59"/>
  <c r="AN310" i="59"/>
  <c r="I311" i="59"/>
  <c r="J311" i="59"/>
  <c r="K311" i="59"/>
  <c r="O311" i="59"/>
  <c r="N311" i="59" s="1"/>
  <c r="Q311" i="59"/>
  <c r="P311" i="59" s="1"/>
  <c r="S311" i="59"/>
  <c r="R311" i="59" s="1"/>
  <c r="U311" i="59"/>
  <c r="T311" i="59" s="1"/>
  <c r="W311" i="59"/>
  <c r="V311" i="59" s="1"/>
  <c r="Y311" i="59"/>
  <c r="X311" i="59" s="1"/>
  <c r="AA311" i="59"/>
  <c r="Z311" i="59" s="1"/>
  <c r="AC311" i="59"/>
  <c r="AB311" i="59" s="1"/>
  <c r="AE311" i="59"/>
  <c r="AD311" i="59" s="1"/>
  <c r="AG311" i="59"/>
  <c r="AF311" i="59" s="1"/>
  <c r="AI311" i="59"/>
  <c r="AH311" i="59" s="1"/>
  <c r="AK311" i="59"/>
  <c r="AJ311" i="59" s="1"/>
  <c r="AM311" i="59"/>
  <c r="AL311" i="59" s="1"/>
  <c r="AO311" i="59"/>
  <c r="AN311" i="59" s="1"/>
  <c r="I312" i="59"/>
  <c r="J312" i="59" s="1"/>
  <c r="K312" i="59"/>
  <c r="O312" i="59"/>
  <c r="N312" i="59" s="1"/>
  <c r="Q312" i="59"/>
  <c r="P312" i="59" s="1"/>
  <c r="S312" i="59"/>
  <c r="R312" i="59" s="1"/>
  <c r="U312" i="59"/>
  <c r="T312" i="59" s="1"/>
  <c r="W312" i="59"/>
  <c r="V312" i="59" s="1"/>
  <c r="Y312" i="59"/>
  <c r="X312" i="59" s="1"/>
  <c r="AA312" i="59"/>
  <c r="Z312" i="59" s="1"/>
  <c r="AC312" i="59"/>
  <c r="AB312" i="59" s="1"/>
  <c r="AE312" i="59"/>
  <c r="AD312" i="59" s="1"/>
  <c r="AG312" i="59"/>
  <c r="AF312" i="59" s="1"/>
  <c r="AI312" i="59"/>
  <c r="AH312" i="59" s="1"/>
  <c r="AK312" i="59"/>
  <c r="AJ312" i="59" s="1"/>
  <c r="AM312" i="59"/>
  <c r="AL312" i="59" s="1"/>
  <c r="AO312" i="59"/>
  <c r="AN312" i="59" s="1"/>
  <c r="I313" i="59"/>
  <c r="J313" i="59" s="1"/>
  <c r="K313" i="59"/>
  <c r="O313" i="59"/>
  <c r="N313" i="59" s="1"/>
  <c r="Q313" i="59"/>
  <c r="P313" i="59" s="1"/>
  <c r="S313" i="59"/>
  <c r="R313" i="59" s="1"/>
  <c r="U313" i="59"/>
  <c r="T313" i="59" s="1"/>
  <c r="W313" i="59"/>
  <c r="V313" i="59" s="1"/>
  <c r="Y313" i="59"/>
  <c r="X313" i="59" s="1"/>
  <c r="AA313" i="59"/>
  <c r="Z313" i="59" s="1"/>
  <c r="AC313" i="59"/>
  <c r="AB313" i="59" s="1"/>
  <c r="AE313" i="59"/>
  <c r="AD313" i="59" s="1"/>
  <c r="AG313" i="59"/>
  <c r="AF313" i="59" s="1"/>
  <c r="AI313" i="59"/>
  <c r="AH313" i="59" s="1"/>
  <c r="AK313" i="59"/>
  <c r="AJ313" i="59" s="1"/>
  <c r="AM313" i="59"/>
  <c r="AL313" i="59" s="1"/>
  <c r="AO313" i="59"/>
  <c r="AN313" i="59" s="1"/>
  <c r="I314" i="59"/>
  <c r="J314" i="59" s="1"/>
  <c r="K314" i="59"/>
  <c r="O314" i="59"/>
  <c r="N314" i="59"/>
  <c r="Q314" i="59"/>
  <c r="P314" i="59"/>
  <c r="S314" i="59"/>
  <c r="R314" i="59"/>
  <c r="U314" i="59"/>
  <c r="T314" i="59"/>
  <c r="W314" i="59"/>
  <c r="V314" i="59"/>
  <c r="Y314" i="59"/>
  <c r="X314" i="59"/>
  <c r="AA314" i="59"/>
  <c r="Z314" i="59"/>
  <c r="AC314" i="59"/>
  <c r="AB314" i="59"/>
  <c r="AE314" i="59"/>
  <c r="AD314" i="59"/>
  <c r="AG314" i="59"/>
  <c r="AF314" i="59"/>
  <c r="AI314" i="59"/>
  <c r="AH314" i="59"/>
  <c r="AK314" i="59"/>
  <c r="AJ314" i="59"/>
  <c r="AM314" i="59"/>
  <c r="AL314" i="59"/>
  <c r="AO314" i="59"/>
  <c r="AN314" i="59"/>
  <c r="I315" i="59"/>
  <c r="J315" i="59"/>
  <c r="K315" i="59"/>
  <c r="O315" i="59"/>
  <c r="N315" i="59" s="1"/>
  <c r="Q315" i="59"/>
  <c r="P315" i="59" s="1"/>
  <c r="S315" i="59"/>
  <c r="R315" i="59" s="1"/>
  <c r="U315" i="59"/>
  <c r="T315" i="59" s="1"/>
  <c r="W315" i="59"/>
  <c r="V315" i="59" s="1"/>
  <c r="Y315" i="59"/>
  <c r="X315" i="59" s="1"/>
  <c r="AA315" i="59"/>
  <c r="Z315" i="59" s="1"/>
  <c r="AC315" i="59"/>
  <c r="AB315" i="59" s="1"/>
  <c r="AE315" i="59"/>
  <c r="AD315" i="59" s="1"/>
  <c r="AG315" i="59"/>
  <c r="AF315" i="59" s="1"/>
  <c r="AI315" i="59"/>
  <c r="AH315" i="59" s="1"/>
  <c r="AK315" i="59"/>
  <c r="AJ315" i="59" s="1"/>
  <c r="AM315" i="59"/>
  <c r="AL315" i="59" s="1"/>
  <c r="AO315" i="59"/>
  <c r="AN315" i="59" s="1"/>
  <c r="I316" i="59"/>
  <c r="J316" i="59" s="1"/>
  <c r="K316" i="59"/>
  <c r="O316" i="59"/>
  <c r="N316" i="59" s="1"/>
  <c r="Q316" i="59"/>
  <c r="P316" i="59" s="1"/>
  <c r="S316" i="59"/>
  <c r="R316" i="59" s="1"/>
  <c r="U316" i="59"/>
  <c r="T316" i="59" s="1"/>
  <c r="W316" i="59"/>
  <c r="V316" i="59" s="1"/>
  <c r="Y316" i="59"/>
  <c r="X316" i="59" s="1"/>
  <c r="AA316" i="59"/>
  <c r="Z316" i="59" s="1"/>
  <c r="AC316" i="59"/>
  <c r="AB316" i="59" s="1"/>
  <c r="AE316" i="59"/>
  <c r="AD316" i="59" s="1"/>
  <c r="AG316" i="59"/>
  <c r="AF316" i="59" s="1"/>
  <c r="AI316" i="59"/>
  <c r="AH316" i="59" s="1"/>
  <c r="AK316" i="59"/>
  <c r="AJ316" i="59" s="1"/>
  <c r="AM316" i="59"/>
  <c r="AL316" i="59" s="1"/>
  <c r="AO316" i="59"/>
  <c r="AN316" i="59" s="1"/>
  <c r="I317" i="59"/>
  <c r="J317" i="59" s="1"/>
  <c r="K317" i="59"/>
  <c r="O317" i="59"/>
  <c r="N317" i="59" s="1"/>
  <c r="Q317" i="59"/>
  <c r="P317" i="59" s="1"/>
  <c r="S317" i="59"/>
  <c r="R317" i="59" s="1"/>
  <c r="U317" i="59"/>
  <c r="T317" i="59" s="1"/>
  <c r="W317" i="59"/>
  <c r="V317" i="59" s="1"/>
  <c r="Y317" i="59"/>
  <c r="X317" i="59" s="1"/>
  <c r="AA317" i="59"/>
  <c r="Z317" i="59" s="1"/>
  <c r="AC317" i="59"/>
  <c r="AB317" i="59" s="1"/>
  <c r="AE317" i="59"/>
  <c r="AD317" i="59" s="1"/>
  <c r="AG317" i="59"/>
  <c r="AF317" i="59" s="1"/>
  <c r="AI317" i="59"/>
  <c r="AH317" i="59" s="1"/>
  <c r="AK317" i="59"/>
  <c r="AJ317" i="59" s="1"/>
  <c r="AM317" i="59"/>
  <c r="AL317" i="59" s="1"/>
  <c r="AO317" i="59"/>
  <c r="AN317" i="59" s="1"/>
  <c r="I318" i="59"/>
  <c r="J318" i="59" s="1"/>
  <c r="K318" i="59"/>
  <c r="O318" i="59"/>
  <c r="N318" i="59"/>
  <c r="Q318" i="59"/>
  <c r="P318" i="59"/>
  <c r="S318" i="59"/>
  <c r="R318" i="59"/>
  <c r="U318" i="59"/>
  <c r="T318" i="59"/>
  <c r="W318" i="59"/>
  <c r="V318" i="59"/>
  <c r="Y318" i="59"/>
  <c r="X318" i="59"/>
  <c r="AA318" i="59"/>
  <c r="Z318" i="59"/>
  <c r="AC318" i="59"/>
  <c r="AB318" i="59"/>
  <c r="AE318" i="59"/>
  <c r="AD318" i="59"/>
  <c r="AG318" i="59"/>
  <c r="AF318" i="59"/>
  <c r="AI318" i="59"/>
  <c r="AH318" i="59"/>
  <c r="AK318" i="59"/>
  <c r="AJ318" i="59"/>
  <c r="AM318" i="59"/>
  <c r="AL318" i="59"/>
  <c r="AO318" i="59"/>
  <c r="AN318" i="59"/>
  <c r="I319" i="59"/>
  <c r="J319" i="59"/>
  <c r="K319" i="59"/>
  <c r="O319" i="59"/>
  <c r="N319" i="59" s="1"/>
  <c r="Q319" i="59"/>
  <c r="P319" i="59" s="1"/>
  <c r="S319" i="59"/>
  <c r="R319" i="59" s="1"/>
  <c r="U319" i="59"/>
  <c r="T319" i="59" s="1"/>
  <c r="W319" i="59"/>
  <c r="V319" i="59" s="1"/>
  <c r="Y319" i="59"/>
  <c r="X319" i="59" s="1"/>
  <c r="AA319" i="59"/>
  <c r="Z319" i="59" s="1"/>
  <c r="AC319" i="59"/>
  <c r="AB319" i="59" s="1"/>
  <c r="AE319" i="59"/>
  <c r="AD319" i="59" s="1"/>
  <c r="AG319" i="59"/>
  <c r="AF319" i="59" s="1"/>
  <c r="AI319" i="59"/>
  <c r="AH319" i="59" s="1"/>
  <c r="AK319" i="59"/>
  <c r="AJ319" i="59" s="1"/>
  <c r="AM319" i="59"/>
  <c r="AL319" i="59" s="1"/>
  <c r="AO319" i="59"/>
  <c r="AN319" i="59" s="1"/>
  <c r="I320" i="59"/>
  <c r="J320" i="59" s="1"/>
  <c r="K320" i="59"/>
  <c r="O320" i="59"/>
  <c r="N320" i="59" s="1"/>
  <c r="Q320" i="59"/>
  <c r="P320" i="59" s="1"/>
  <c r="S320" i="59"/>
  <c r="R320" i="59" s="1"/>
  <c r="U320" i="59"/>
  <c r="T320" i="59" s="1"/>
  <c r="W320" i="59"/>
  <c r="V320" i="59" s="1"/>
  <c r="Y320" i="59"/>
  <c r="X320" i="59" s="1"/>
  <c r="AA320" i="59"/>
  <c r="Z320" i="59" s="1"/>
  <c r="AC320" i="59"/>
  <c r="AB320" i="59" s="1"/>
  <c r="AE320" i="59"/>
  <c r="AD320" i="59" s="1"/>
  <c r="AG320" i="59"/>
  <c r="AF320" i="59" s="1"/>
  <c r="AI320" i="59"/>
  <c r="AH320" i="59" s="1"/>
  <c r="AK320" i="59"/>
  <c r="AJ320" i="59" s="1"/>
  <c r="AM320" i="59"/>
  <c r="AL320" i="59" s="1"/>
  <c r="AO320" i="59"/>
  <c r="AN320" i="59" s="1"/>
  <c r="I321" i="59"/>
  <c r="J321" i="59" s="1"/>
  <c r="K321" i="59"/>
  <c r="O321" i="59"/>
  <c r="N321" i="59" s="1"/>
  <c r="Q321" i="59"/>
  <c r="P321" i="59" s="1"/>
  <c r="S321" i="59"/>
  <c r="R321" i="59" s="1"/>
  <c r="U321" i="59"/>
  <c r="T321" i="59" s="1"/>
  <c r="W321" i="59"/>
  <c r="V321" i="59" s="1"/>
  <c r="Y321" i="59"/>
  <c r="X321" i="59" s="1"/>
  <c r="AA321" i="59"/>
  <c r="Z321" i="59" s="1"/>
  <c r="AC321" i="59"/>
  <c r="AB321" i="59" s="1"/>
  <c r="AE321" i="59"/>
  <c r="AD321" i="59" s="1"/>
  <c r="AG321" i="59"/>
  <c r="AF321" i="59" s="1"/>
  <c r="AI321" i="59"/>
  <c r="AH321" i="59" s="1"/>
  <c r="AK321" i="59"/>
  <c r="AJ321" i="59" s="1"/>
  <c r="AM321" i="59"/>
  <c r="AL321" i="59" s="1"/>
  <c r="AO321" i="59"/>
  <c r="AN321" i="59" s="1"/>
  <c r="I322" i="59"/>
  <c r="J322" i="59" s="1"/>
  <c r="K322" i="59"/>
  <c r="O322" i="59"/>
  <c r="N322" i="59"/>
  <c r="Q322" i="59"/>
  <c r="P322" i="59"/>
  <c r="S322" i="59"/>
  <c r="R322" i="59"/>
  <c r="U322" i="59"/>
  <c r="T322" i="59"/>
  <c r="W322" i="59"/>
  <c r="V322" i="59"/>
  <c r="Y322" i="59"/>
  <c r="X322" i="59"/>
  <c r="AA322" i="59"/>
  <c r="Z322" i="59"/>
  <c r="AC322" i="59"/>
  <c r="AB322" i="59"/>
  <c r="AE322" i="59"/>
  <c r="AD322" i="59"/>
  <c r="AG322" i="59"/>
  <c r="AF322" i="59"/>
  <c r="AI322" i="59"/>
  <c r="AH322" i="59"/>
  <c r="AK322" i="59"/>
  <c r="AJ322" i="59"/>
  <c r="AM322" i="59"/>
  <c r="AL322" i="59"/>
  <c r="AO322" i="59"/>
  <c r="AN322" i="59"/>
  <c r="I323" i="59"/>
  <c r="J323" i="59"/>
  <c r="K323" i="59"/>
  <c r="O323" i="59"/>
  <c r="N323" i="59" s="1"/>
  <c r="Q323" i="59"/>
  <c r="P323" i="59" s="1"/>
  <c r="S323" i="59"/>
  <c r="R323" i="59" s="1"/>
  <c r="U323" i="59"/>
  <c r="T323" i="59" s="1"/>
  <c r="W323" i="59"/>
  <c r="V323" i="59" s="1"/>
  <c r="Y323" i="59"/>
  <c r="X323" i="59" s="1"/>
  <c r="AA323" i="59"/>
  <c r="Z323" i="59" s="1"/>
  <c r="AC323" i="59"/>
  <c r="AB323" i="59" s="1"/>
  <c r="AE323" i="59"/>
  <c r="AD323" i="59" s="1"/>
  <c r="AG323" i="59"/>
  <c r="AF323" i="59" s="1"/>
  <c r="AI323" i="59"/>
  <c r="AH323" i="59" s="1"/>
  <c r="AK323" i="59"/>
  <c r="AJ323" i="59" s="1"/>
  <c r="AM323" i="59"/>
  <c r="AL323" i="59" s="1"/>
  <c r="AO323" i="59"/>
  <c r="AN323" i="59" s="1"/>
  <c r="I324" i="59"/>
  <c r="J324" i="59" s="1"/>
  <c r="K324" i="59"/>
  <c r="O324" i="59"/>
  <c r="N324" i="59" s="1"/>
  <c r="Q324" i="59"/>
  <c r="P324" i="59" s="1"/>
  <c r="S324" i="59"/>
  <c r="R324" i="59" s="1"/>
  <c r="U324" i="59"/>
  <c r="T324" i="59" s="1"/>
  <c r="W324" i="59"/>
  <c r="V324" i="59" s="1"/>
  <c r="Y324" i="59"/>
  <c r="X324" i="59" s="1"/>
  <c r="AA324" i="59"/>
  <c r="Z324" i="59" s="1"/>
  <c r="AC324" i="59"/>
  <c r="AB324" i="59" s="1"/>
  <c r="AE324" i="59"/>
  <c r="AD324" i="59" s="1"/>
  <c r="AG324" i="59"/>
  <c r="AF324" i="59" s="1"/>
  <c r="AI324" i="59"/>
  <c r="AH324" i="59" s="1"/>
  <c r="AK324" i="59"/>
  <c r="AJ324" i="59" s="1"/>
  <c r="AM324" i="59"/>
  <c r="AL324" i="59" s="1"/>
  <c r="AO324" i="59"/>
  <c r="AN324" i="59" s="1"/>
  <c r="I325" i="59"/>
  <c r="J325" i="59" s="1"/>
  <c r="K325" i="59"/>
  <c r="O325" i="59"/>
  <c r="N325" i="59" s="1"/>
  <c r="Q325" i="59"/>
  <c r="P325" i="59" s="1"/>
  <c r="S325" i="59"/>
  <c r="R325" i="59" s="1"/>
  <c r="U325" i="59"/>
  <c r="T325" i="59" s="1"/>
  <c r="W325" i="59"/>
  <c r="V325" i="59" s="1"/>
  <c r="Y325" i="59"/>
  <c r="X325" i="59" s="1"/>
  <c r="AA325" i="59"/>
  <c r="Z325" i="59" s="1"/>
  <c r="AC325" i="59"/>
  <c r="AB325" i="59" s="1"/>
  <c r="AE325" i="59"/>
  <c r="AD325" i="59" s="1"/>
  <c r="AG325" i="59"/>
  <c r="AF325" i="59" s="1"/>
  <c r="AI325" i="59"/>
  <c r="AH325" i="59" s="1"/>
  <c r="AK325" i="59"/>
  <c r="AJ325" i="59" s="1"/>
  <c r="AM325" i="59"/>
  <c r="AL325" i="59" s="1"/>
  <c r="AO325" i="59"/>
  <c r="AN325" i="59" s="1"/>
  <c r="I326" i="59"/>
  <c r="J326" i="59" s="1"/>
  <c r="K326" i="59"/>
  <c r="O326" i="59"/>
  <c r="N326" i="59"/>
  <c r="Q326" i="59"/>
  <c r="P326" i="59"/>
  <c r="S326" i="59"/>
  <c r="R326" i="59"/>
  <c r="U326" i="59"/>
  <c r="T326" i="59"/>
  <c r="W326" i="59"/>
  <c r="V326" i="59"/>
  <c r="Y326" i="59"/>
  <c r="X326" i="59"/>
  <c r="AA326" i="59"/>
  <c r="Z326" i="59"/>
  <c r="AC326" i="59"/>
  <c r="AB326" i="59"/>
  <c r="AE326" i="59"/>
  <c r="AD326" i="59"/>
  <c r="AG326" i="59"/>
  <c r="AF326" i="59"/>
  <c r="AI326" i="59"/>
  <c r="AH326" i="59"/>
  <c r="AK326" i="59"/>
  <c r="AJ326" i="59"/>
  <c r="AM326" i="59"/>
  <c r="AL326" i="59"/>
  <c r="AO326" i="59"/>
  <c r="AN326" i="59"/>
  <c r="AK327" i="59"/>
  <c r="AM327" i="59"/>
  <c r="AO327" i="59"/>
  <c r="I328" i="59"/>
  <c r="J328" i="59" s="1"/>
  <c r="K328" i="59"/>
  <c r="O328" i="59"/>
  <c r="N328" i="59" s="1"/>
  <c r="Q328" i="59"/>
  <c r="P328" i="59" s="1"/>
  <c r="S328" i="59"/>
  <c r="R328" i="59" s="1"/>
  <c r="U328" i="59"/>
  <c r="T328" i="59" s="1"/>
  <c r="W328" i="59"/>
  <c r="V328" i="59" s="1"/>
  <c r="Y328" i="59"/>
  <c r="X328" i="59" s="1"/>
  <c r="AA328" i="59"/>
  <c r="Z328" i="59" s="1"/>
  <c r="AC328" i="59"/>
  <c r="AB328" i="59" s="1"/>
  <c r="AE328" i="59"/>
  <c r="AD328" i="59" s="1"/>
  <c r="AG328" i="59"/>
  <c r="AF328" i="59" s="1"/>
  <c r="AI328" i="59"/>
  <c r="AH328" i="59" s="1"/>
  <c r="AK328" i="59"/>
  <c r="AJ328" i="59" s="1"/>
  <c r="AM328" i="59"/>
  <c r="AL328" i="59" s="1"/>
  <c r="AO328" i="59"/>
  <c r="AN328" i="59" s="1"/>
  <c r="I329" i="59"/>
  <c r="J329" i="59" s="1"/>
  <c r="K329" i="59"/>
  <c r="O329" i="59"/>
  <c r="N329" i="59" s="1"/>
  <c r="Q329" i="59"/>
  <c r="P329" i="59" s="1"/>
  <c r="S329" i="59"/>
  <c r="R329" i="59" s="1"/>
  <c r="U329" i="59"/>
  <c r="T329" i="59" s="1"/>
  <c r="W329" i="59"/>
  <c r="V329" i="59" s="1"/>
  <c r="Y329" i="59"/>
  <c r="X329" i="59" s="1"/>
  <c r="AA329" i="59"/>
  <c r="Z329" i="59" s="1"/>
  <c r="AC329" i="59"/>
  <c r="AB329" i="59" s="1"/>
  <c r="AE329" i="59"/>
  <c r="AD329" i="59" s="1"/>
  <c r="AG329" i="59"/>
  <c r="AF329" i="59" s="1"/>
  <c r="AI329" i="59"/>
  <c r="AH329" i="59" s="1"/>
  <c r="AK329" i="59"/>
  <c r="AJ329" i="59" s="1"/>
  <c r="AM329" i="59"/>
  <c r="AL329" i="59" s="1"/>
  <c r="AO329" i="59"/>
  <c r="AN329" i="59" s="1"/>
  <c r="I330" i="59"/>
  <c r="J330" i="59" s="1"/>
  <c r="K330" i="59"/>
  <c r="O330" i="59"/>
  <c r="N330" i="59"/>
  <c r="Q330" i="59"/>
  <c r="P330" i="59"/>
  <c r="S330" i="59"/>
  <c r="R330" i="59"/>
  <c r="U330" i="59"/>
  <c r="T330" i="59"/>
  <c r="W330" i="59"/>
  <c r="V330" i="59"/>
  <c r="Y330" i="59"/>
  <c r="X330" i="59"/>
  <c r="AA330" i="59"/>
  <c r="Z330" i="59"/>
  <c r="AC330" i="59"/>
  <c r="AB330" i="59"/>
  <c r="AE330" i="59"/>
  <c r="AD330" i="59"/>
  <c r="AG330" i="59"/>
  <c r="AF330" i="59"/>
  <c r="AI330" i="59"/>
  <c r="AH330" i="59"/>
  <c r="AK330" i="59"/>
  <c r="AJ330" i="59"/>
  <c r="AM330" i="59"/>
  <c r="AL330" i="59"/>
  <c r="AO330" i="59"/>
  <c r="AN330" i="59"/>
  <c r="I331" i="59"/>
  <c r="J331" i="59"/>
  <c r="K331" i="59"/>
  <c r="O331" i="59"/>
  <c r="N331" i="59" s="1"/>
  <c r="Q331" i="59"/>
  <c r="P331" i="59" s="1"/>
  <c r="S331" i="59"/>
  <c r="R331" i="59" s="1"/>
  <c r="U331" i="59"/>
  <c r="T331" i="59" s="1"/>
  <c r="W331" i="59"/>
  <c r="V331" i="59" s="1"/>
  <c r="Y331" i="59"/>
  <c r="X331" i="59" s="1"/>
  <c r="AA331" i="59"/>
  <c r="Z331" i="59" s="1"/>
  <c r="AC331" i="59"/>
  <c r="AB331" i="59" s="1"/>
  <c r="AE331" i="59"/>
  <c r="AD331" i="59" s="1"/>
  <c r="AG331" i="59"/>
  <c r="AF331" i="59" s="1"/>
  <c r="AI331" i="59"/>
  <c r="AH331" i="59" s="1"/>
  <c r="AK331" i="59"/>
  <c r="AJ331" i="59" s="1"/>
  <c r="AM331" i="59"/>
  <c r="AL331" i="59" s="1"/>
  <c r="AO331" i="59"/>
  <c r="AN331" i="59" s="1"/>
  <c r="I332" i="59"/>
  <c r="J332" i="59" s="1"/>
  <c r="K332" i="59"/>
  <c r="O332" i="59"/>
  <c r="N332" i="59" s="1"/>
  <c r="Q332" i="59"/>
  <c r="P332" i="59" s="1"/>
  <c r="S332" i="59"/>
  <c r="R332" i="59" s="1"/>
  <c r="U332" i="59"/>
  <c r="T332" i="59" s="1"/>
  <c r="W332" i="59"/>
  <c r="V332" i="59" s="1"/>
  <c r="Y332" i="59"/>
  <c r="X332" i="59" s="1"/>
  <c r="AA332" i="59"/>
  <c r="Z332" i="59" s="1"/>
  <c r="AC332" i="59"/>
  <c r="AB332" i="59" s="1"/>
  <c r="AE332" i="59"/>
  <c r="AD332" i="59" s="1"/>
  <c r="AG332" i="59"/>
  <c r="AF332" i="59" s="1"/>
  <c r="AI332" i="59"/>
  <c r="AH332" i="59" s="1"/>
  <c r="AK332" i="59"/>
  <c r="AJ332" i="59" s="1"/>
  <c r="AM332" i="59"/>
  <c r="AL332" i="59" s="1"/>
  <c r="AO332" i="59"/>
  <c r="AN332" i="59" s="1"/>
  <c r="I333" i="59"/>
  <c r="J333" i="59" s="1"/>
  <c r="K333" i="59"/>
  <c r="O333" i="59"/>
  <c r="N333" i="59" s="1"/>
  <c r="Q333" i="59"/>
  <c r="P333" i="59" s="1"/>
  <c r="S333" i="59"/>
  <c r="R333" i="59" s="1"/>
  <c r="U333" i="59"/>
  <c r="T333" i="59" s="1"/>
  <c r="W333" i="59"/>
  <c r="V333" i="59" s="1"/>
  <c r="Y333" i="59"/>
  <c r="X333" i="59" s="1"/>
  <c r="AA333" i="59"/>
  <c r="Z333" i="59" s="1"/>
  <c r="AC333" i="59"/>
  <c r="AB333" i="59" s="1"/>
  <c r="AE333" i="59"/>
  <c r="AD333" i="59" s="1"/>
  <c r="AG333" i="59"/>
  <c r="AF333" i="59" s="1"/>
  <c r="AI333" i="59"/>
  <c r="AH333" i="59" s="1"/>
  <c r="AK333" i="59"/>
  <c r="AJ333" i="59" s="1"/>
  <c r="AM333" i="59"/>
  <c r="AL333" i="59" s="1"/>
  <c r="AO333" i="59"/>
  <c r="AN333" i="59" s="1"/>
  <c r="I334" i="59"/>
  <c r="J334" i="59" s="1"/>
  <c r="K334" i="59"/>
  <c r="O334" i="59"/>
  <c r="N334" i="59"/>
  <c r="Q334" i="59"/>
  <c r="P334" i="59"/>
  <c r="S334" i="59"/>
  <c r="R334" i="59"/>
  <c r="U334" i="59"/>
  <c r="T334" i="59"/>
  <c r="W334" i="59"/>
  <c r="V334" i="59"/>
  <c r="Y334" i="59"/>
  <c r="X334" i="59"/>
  <c r="AA334" i="59"/>
  <c r="Z334" i="59"/>
  <c r="AC334" i="59"/>
  <c r="AB334" i="59"/>
  <c r="AE334" i="59"/>
  <c r="AD334" i="59"/>
  <c r="AG334" i="59"/>
  <c r="AF334" i="59"/>
  <c r="AI334" i="59"/>
  <c r="AH334" i="59"/>
  <c r="AK334" i="59"/>
  <c r="AJ334" i="59"/>
  <c r="AM334" i="59"/>
  <c r="AL334" i="59"/>
  <c r="AO334" i="59"/>
  <c r="AN334" i="59"/>
  <c r="I335" i="59"/>
  <c r="J335" i="59"/>
  <c r="K335" i="59"/>
  <c r="O335" i="59"/>
  <c r="N335" i="59" s="1"/>
  <c r="Q335" i="59"/>
  <c r="P335" i="59" s="1"/>
  <c r="S335" i="59"/>
  <c r="R335" i="59" s="1"/>
  <c r="U335" i="59"/>
  <c r="T335" i="59" s="1"/>
  <c r="W335" i="59"/>
  <c r="V335" i="59" s="1"/>
  <c r="Y335" i="59"/>
  <c r="X335" i="59" s="1"/>
  <c r="AA335" i="59"/>
  <c r="Z335" i="59" s="1"/>
  <c r="AC335" i="59"/>
  <c r="AB335" i="59" s="1"/>
  <c r="AE335" i="59"/>
  <c r="AD335" i="59" s="1"/>
  <c r="AG335" i="59"/>
  <c r="AF335" i="59" s="1"/>
  <c r="AI335" i="59"/>
  <c r="AH335" i="59" s="1"/>
  <c r="AK335" i="59"/>
  <c r="AJ335" i="59" s="1"/>
  <c r="AM335" i="59"/>
  <c r="AL335" i="59" s="1"/>
  <c r="AO335" i="59"/>
  <c r="AN335" i="59" s="1"/>
  <c r="I336" i="59"/>
  <c r="J336" i="59" s="1"/>
  <c r="K336" i="59"/>
  <c r="O336" i="59"/>
  <c r="N336" i="59" s="1"/>
  <c r="Q336" i="59"/>
  <c r="P336" i="59" s="1"/>
  <c r="S336" i="59"/>
  <c r="R336" i="59" s="1"/>
  <c r="U336" i="59"/>
  <c r="T336" i="59" s="1"/>
  <c r="W336" i="59"/>
  <c r="V336" i="59" s="1"/>
  <c r="Y336" i="59"/>
  <c r="X336" i="59" s="1"/>
  <c r="AA336" i="59"/>
  <c r="Z336" i="59" s="1"/>
  <c r="AC336" i="59"/>
  <c r="AB336" i="59" s="1"/>
  <c r="AE336" i="59"/>
  <c r="AD336" i="59" s="1"/>
  <c r="AG336" i="59"/>
  <c r="AF336" i="59" s="1"/>
  <c r="AI336" i="59"/>
  <c r="AH336" i="59" s="1"/>
  <c r="AK336" i="59"/>
  <c r="AJ336" i="59" s="1"/>
  <c r="AM336" i="59"/>
  <c r="AL336" i="59" s="1"/>
  <c r="AO336" i="59"/>
  <c r="AN336" i="59" s="1"/>
  <c r="I337" i="59"/>
  <c r="J337" i="59" s="1"/>
  <c r="K337" i="59"/>
  <c r="O337" i="59"/>
  <c r="N337" i="59" s="1"/>
  <c r="Q337" i="59"/>
  <c r="P337" i="59" s="1"/>
  <c r="S337" i="59"/>
  <c r="R337" i="59" s="1"/>
  <c r="U337" i="59"/>
  <c r="T337" i="59" s="1"/>
  <c r="W337" i="59"/>
  <c r="V337" i="59" s="1"/>
  <c r="Y337" i="59"/>
  <c r="X337" i="59" s="1"/>
  <c r="AA337" i="59"/>
  <c r="Z337" i="59" s="1"/>
  <c r="AC337" i="59"/>
  <c r="AB337" i="59" s="1"/>
  <c r="AE337" i="59"/>
  <c r="AD337" i="59" s="1"/>
  <c r="AG337" i="59"/>
  <c r="AF337" i="59" s="1"/>
  <c r="AI337" i="59"/>
  <c r="AH337" i="59" s="1"/>
  <c r="AK337" i="59"/>
  <c r="AJ337" i="59" s="1"/>
  <c r="AM337" i="59"/>
  <c r="AL337" i="59" s="1"/>
  <c r="AO337" i="59"/>
  <c r="AN337" i="59" s="1"/>
  <c r="I338" i="59"/>
  <c r="J338" i="59" s="1"/>
  <c r="K338" i="59"/>
  <c r="O338" i="59"/>
  <c r="N338" i="59"/>
  <c r="Q338" i="59"/>
  <c r="P338" i="59"/>
  <c r="S338" i="59"/>
  <c r="R338" i="59"/>
  <c r="U338" i="59"/>
  <c r="T338" i="59"/>
  <c r="W338" i="59"/>
  <c r="V338" i="59"/>
  <c r="Y338" i="59"/>
  <c r="X338" i="59"/>
  <c r="AA338" i="59"/>
  <c r="Z338" i="59"/>
  <c r="AC338" i="59"/>
  <c r="AB338" i="59"/>
  <c r="AE338" i="59"/>
  <c r="AD338" i="59"/>
  <c r="AG338" i="59"/>
  <c r="AF338" i="59"/>
  <c r="AI338" i="59"/>
  <c r="AH338" i="59"/>
  <c r="AK338" i="59"/>
  <c r="AJ338" i="59"/>
  <c r="AM338" i="59"/>
  <c r="AL338" i="59"/>
  <c r="AO338" i="59"/>
  <c r="AN338" i="59"/>
  <c r="I339" i="59"/>
  <c r="J339" i="59"/>
  <c r="K339" i="59"/>
  <c r="O339" i="59"/>
  <c r="N339" i="59" s="1"/>
  <c r="Q339" i="59"/>
  <c r="P339" i="59" s="1"/>
  <c r="S339" i="59"/>
  <c r="R339" i="59" s="1"/>
  <c r="U339" i="59"/>
  <c r="T339" i="59" s="1"/>
  <c r="W339" i="59"/>
  <c r="V339" i="59" s="1"/>
  <c r="Y339" i="59"/>
  <c r="X339" i="59" s="1"/>
  <c r="AA339" i="59"/>
  <c r="Z339" i="59" s="1"/>
  <c r="AC339" i="59"/>
  <c r="AB339" i="59" s="1"/>
  <c r="AE339" i="59"/>
  <c r="AD339" i="59" s="1"/>
  <c r="AG339" i="59"/>
  <c r="AF339" i="59" s="1"/>
  <c r="AI339" i="59"/>
  <c r="AH339" i="59" s="1"/>
  <c r="AK339" i="59"/>
  <c r="AJ339" i="59" s="1"/>
  <c r="AM339" i="59"/>
  <c r="AL339" i="59" s="1"/>
  <c r="AO339" i="59"/>
  <c r="AN339" i="59" s="1"/>
  <c r="I340" i="59"/>
  <c r="J340" i="59" s="1"/>
  <c r="K340" i="59"/>
  <c r="O340" i="59"/>
  <c r="N340" i="59" s="1"/>
  <c r="Q340" i="59"/>
  <c r="P340" i="59" s="1"/>
  <c r="S340" i="59"/>
  <c r="R340" i="59" s="1"/>
  <c r="U340" i="59"/>
  <c r="T340" i="59" s="1"/>
  <c r="W340" i="59"/>
  <c r="V340" i="59" s="1"/>
  <c r="Y340" i="59"/>
  <c r="X340" i="59" s="1"/>
  <c r="AA340" i="59"/>
  <c r="Z340" i="59" s="1"/>
  <c r="AC340" i="59"/>
  <c r="AB340" i="59" s="1"/>
  <c r="AE340" i="59"/>
  <c r="AD340" i="59" s="1"/>
  <c r="AG340" i="59"/>
  <c r="AF340" i="59" s="1"/>
  <c r="AI340" i="59"/>
  <c r="AH340" i="59" s="1"/>
  <c r="AK340" i="59"/>
  <c r="AJ340" i="59" s="1"/>
  <c r="AM340" i="59"/>
  <c r="AL340" i="59" s="1"/>
  <c r="AO340" i="59"/>
  <c r="AN340" i="59" s="1"/>
  <c r="I341" i="59"/>
  <c r="J341" i="59" s="1"/>
  <c r="K341" i="59"/>
  <c r="O341" i="59"/>
  <c r="N341" i="59" s="1"/>
  <c r="Q341" i="59"/>
  <c r="P341" i="59" s="1"/>
  <c r="S341" i="59"/>
  <c r="R341" i="59" s="1"/>
  <c r="U341" i="59"/>
  <c r="T341" i="59" s="1"/>
  <c r="W341" i="59"/>
  <c r="V341" i="59" s="1"/>
  <c r="Y341" i="59"/>
  <c r="X341" i="59" s="1"/>
  <c r="AA341" i="59"/>
  <c r="Z341" i="59" s="1"/>
  <c r="AC341" i="59"/>
  <c r="AB341" i="59" s="1"/>
  <c r="AE341" i="59"/>
  <c r="AD341" i="59" s="1"/>
  <c r="AG341" i="59"/>
  <c r="AF341" i="59" s="1"/>
  <c r="AI341" i="59"/>
  <c r="AH341" i="59" s="1"/>
  <c r="AK341" i="59"/>
  <c r="AJ341" i="59" s="1"/>
  <c r="AM341" i="59"/>
  <c r="AL341" i="59" s="1"/>
  <c r="AO341" i="59"/>
  <c r="AN341" i="59" s="1"/>
  <c r="I342" i="59"/>
  <c r="J342" i="59" s="1"/>
  <c r="K342" i="59"/>
  <c r="O342" i="59"/>
  <c r="N342" i="59"/>
  <c r="Q342" i="59"/>
  <c r="P342" i="59"/>
  <c r="S342" i="59"/>
  <c r="R342" i="59"/>
  <c r="U342" i="59"/>
  <c r="T342" i="59"/>
  <c r="W342" i="59"/>
  <c r="V342" i="59"/>
  <c r="Y342" i="59"/>
  <c r="X342" i="59"/>
  <c r="AA342" i="59"/>
  <c r="Z342" i="59"/>
  <c r="AC342" i="59"/>
  <c r="AB342" i="59"/>
  <c r="AE342" i="59"/>
  <c r="AD342" i="59"/>
  <c r="AG342" i="59"/>
  <c r="AF342" i="59"/>
  <c r="AI342" i="59"/>
  <c r="AH342" i="59"/>
  <c r="AK342" i="59"/>
  <c r="AJ342" i="59"/>
  <c r="AM342" i="59"/>
  <c r="AL342" i="59"/>
  <c r="AO342" i="59"/>
  <c r="AN342" i="59"/>
  <c r="I343" i="59"/>
  <c r="J343" i="59"/>
  <c r="K343" i="59"/>
  <c r="O343" i="59"/>
  <c r="N343" i="59" s="1"/>
  <c r="Q343" i="59"/>
  <c r="P343" i="59" s="1"/>
  <c r="S343" i="59"/>
  <c r="R343" i="59" s="1"/>
  <c r="U343" i="59"/>
  <c r="T343" i="59" s="1"/>
  <c r="W343" i="59"/>
  <c r="V343" i="59" s="1"/>
  <c r="Y343" i="59"/>
  <c r="X343" i="59" s="1"/>
  <c r="AA343" i="59"/>
  <c r="Z343" i="59" s="1"/>
  <c r="AC343" i="59"/>
  <c r="AB343" i="59" s="1"/>
  <c r="AE343" i="59"/>
  <c r="AD343" i="59" s="1"/>
  <c r="AG343" i="59"/>
  <c r="AF343" i="59" s="1"/>
  <c r="AI343" i="59"/>
  <c r="AH343" i="59" s="1"/>
  <c r="AK343" i="59"/>
  <c r="AJ343" i="59" s="1"/>
  <c r="AM343" i="59"/>
  <c r="AL343" i="59" s="1"/>
  <c r="AO343" i="59"/>
  <c r="AN343" i="59" s="1"/>
  <c r="I344" i="59"/>
  <c r="J344" i="59" s="1"/>
  <c r="K344" i="59"/>
  <c r="O344" i="59"/>
  <c r="N344" i="59" s="1"/>
  <c r="Q344" i="59"/>
  <c r="P344" i="59" s="1"/>
  <c r="S344" i="59"/>
  <c r="R344" i="59" s="1"/>
  <c r="U344" i="59"/>
  <c r="T344" i="59" s="1"/>
  <c r="W344" i="59"/>
  <c r="V344" i="59" s="1"/>
  <c r="Y344" i="59"/>
  <c r="X344" i="59" s="1"/>
  <c r="AA344" i="59"/>
  <c r="Z344" i="59" s="1"/>
  <c r="AC344" i="59"/>
  <c r="AB344" i="59" s="1"/>
  <c r="AE344" i="59"/>
  <c r="AD344" i="59" s="1"/>
  <c r="AG344" i="59"/>
  <c r="AF344" i="59" s="1"/>
  <c r="AI344" i="59"/>
  <c r="AH344" i="59" s="1"/>
  <c r="AK344" i="59"/>
  <c r="AJ344" i="59" s="1"/>
  <c r="AM344" i="59"/>
  <c r="AL344" i="59" s="1"/>
  <c r="AO344" i="59"/>
  <c r="AN344" i="59" s="1"/>
  <c r="I345" i="59"/>
  <c r="J345" i="59" s="1"/>
  <c r="K345" i="59"/>
  <c r="O345" i="59"/>
  <c r="N345" i="59" s="1"/>
  <c r="Q345" i="59"/>
  <c r="P345" i="59" s="1"/>
  <c r="S345" i="59"/>
  <c r="R345" i="59" s="1"/>
  <c r="U345" i="59"/>
  <c r="T345" i="59" s="1"/>
  <c r="W345" i="59"/>
  <c r="V345" i="59" s="1"/>
  <c r="Y345" i="59"/>
  <c r="X345" i="59" s="1"/>
  <c r="AA345" i="59"/>
  <c r="Z345" i="59" s="1"/>
  <c r="AC345" i="59"/>
  <c r="AB345" i="59" s="1"/>
  <c r="AE345" i="59"/>
  <c r="AD345" i="59" s="1"/>
  <c r="AG345" i="59"/>
  <c r="AF345" i="59" s="1"/>
  <c r="AI345" i="59"/>
  <c r="AH345" i="59" s="1"/>
  <c r="AK345" i="59"/>
  <c r="AJ345" i="59" s="1"/>
  <c r="AM345" i="59"/>
  <c r="AL345" i="59" s="1"/>
  <c r="AO345" i="59"/>
  <c r="AN345" i="59" s="1"/>
  <c r="I346" i="59"/>
  <c r="J346" i="59" s="1"/>
  <c r="K346" i="59"/>
  <c r="O346" i="59"/>
  <c r="N346" i="59"/>
  <c r="Q346" i="59"/>
  <c r="P346" i="59"/>
  <c r="S346" i="59"/>
  <c r="R346" i="59"/>
  <c r="U346" i="59"/>
  <c r="T346" i="59"/>
  <c r="W346" i="59"/>
  <c r="V346" i="59"/>
  <c r="Y346" i="59"/>
  <c r="X346" i="59"/>
  <c r="AA346" i="59"/>
  <c r="Z346" i="59"/>
  <c r="AC346" i="59"/>
  <c r="AB346" i="59"/>
  <c r="AE346" i="59"/>
  <c r="AD346" i="59"/>
  <c r="AG346" i="59"/>
  <c r="AF346" i="59"/>
  <c r="AI346" i="59"/>
  <c r="AH346" i="59"/>
  <c r="AK346" i="59"/>
  <c r="AJ346" i="59"/>
  <c r="AM346" i="59"/>
  <c r="AL346" i="59"/>
  <c r="AO346" i="59"/>
  <c r="AN346" i="59"/>
  <c r="I347" i="59"/>
  <c r="J347" i="59"/>
  <c r="K347" i="59"/>
  <c r="O347" i="59"/>
  <c r="N347" i="59" s="1"/>
  <c r="Q347" i="59"/>
  <c r="P347" i="59" s="1"/>
  <c r="S347" i="59"/>
  <c r="R347" i="59" s="1"/>
  <c r="U347" i="59"/>
  <c r="T347" i="59" s="1"/>
  <c r="W347" i="59"/>
  <c r="V347" i="59" s="1"/>
  <c r="Y347" i="59"/>
  <c r="X347" i="59" s="1"/>
  <c r="AA347" i="59"/>
  <c r="Z347" i="59" s="1"/>
  <c r="AC347" i="59"/>
  <c r="AB347" i="59" s="1"/>
  <c r="AE347" i="59"/>
  <c r="AD347" i="59" s="1"/>
  <c r="AG347" i="59"/>
  <c r="AF347" i="59" s="1"/>
  <c r="AI347" i="59"/>
  <c r="AH347" i="59" s="1"/>
  <c r="AK347" i="59"/>
  <c r="AJ347" i="59" s="1"/>
  <c r="AM347" i="59"/>
  <c r="AL347" i="59" s="1"/>
  <c r="AO347" i="59"/>
  <c r="AN347" i="59" s="1"/>
  <c r="I348" i="59"/>
  <c r="J348" i="59" s="1"/>
  <c r="K348" i="59"/>
  <c r="O348" i="59"/>
  <c r="N348" i="59" s="1"/>
  <c r="Q348" i="59"/>
  <c r="P348" i="59" s="1"/>
  <c r="S348" i="59"/>
  <c r="R348" i="59" s="1"/>
  <c r="U348" i="59"/>
  <c r="T348" i="59" s="1"/>
  <c r="W348" i="59"/>
  <c r="V348" i="59" s="1"/>
  <c r="Y348" i="59"/>
  <c r="X348" i="59" s="1"/>
  <c r="AA348" i="59"/>
  <c r="Z348" i="59" s="1"/>
  <c r="AC348" i="59"/>
  <c r="AB348" i="59" s="1"/>
  <c r="AE348" i="59"/>
  <c r="AD348" i="59" s="1"/>
  <c r="AG348" i="59"/>
  <c r="AF348" i="59" s="1"/>
  <c r="AI348" i="59"/>
  <c r="AH348" i="59" s="1"/>
  <c r="AK348" i="59"/>
  <c r="AJ348" i="59" s="1"/>
  <c r="AM348" i="59"/>
  <c r="AL348" i="59" s="1"/>
  <c r="AO348" i="59"/>
  <c r="AN348" i="59" s="1"/>
  <c r="I349" i="59"/>
  <c r="J349" i="59" s="1"/>
  <c r="K349" i="59"/>
  <c r="O349" i="59"/>
  <c r="N349" i="59" s="1"/>
  <c r="Q349" i="59"/>
  <c r="P349" i="59" s="1"/>
  <c r="S349" i="59"/>
  <c r="R349" i="59" s="1"/>
  <c r="U349" i="59"/>
  <c r="T349" i="59" s="1"/>
  <c r="W349" i="59"/>
  <c r="V349" i="59" s="1"/>
  <c r="Y349" i="59"/>
  <c r="X349" i="59" s="1"/>
  <c r="AA349" i="59"/>
  <c r="Z349" i="59" s="1"/>
  <c r="AC349" i="59"/>
  <c r="AB349" i="59" s="1"/>
  <c r="AE349" i="59"/>
  <c r="AD349" i="59" s="1"/>
  <c r="AG349" i="59"/>
  <c r="AF349" i="59" s="1"/>
  <c r="AI349" i="59"/>
  <c r="AH349" i="59" s="1"/>
  <c r="AK349" i="59"/>
  <c r="AJ349" i="59" s="1"/>
  <c r="AM349" i="59"/>
  <c r="AL349" i="59" s="1"/>
  <c r="AO349" i="59"/>
  <c r="AN349" i="59" s="1"/>
  <c r="I350" i="59"/>
  <c r="J350" i="59" s="1"/>
  <c r="K350" i="59"/>
  <c r="O350" i="59"/>
  <c r="N350" i="59"/>
  <c r="Q350" i="59"/>
  <c r="P350" i="59"/>
  <c r="S350" i="59"/>
  <c r="R350" i="59"/>
  <c r="U350" i="59"/>
  <c r="T350" i="59"/>
  <c r="W350" i="59"/>
  <c r="V350" i="59"/>
  <c r="Y350" i="59"/>
  <c r="X350" i="59"/>
  <c r="AA350" i="59"/>
  <c r="Z350" i="59"/>
  <c r="AC350" i="59"/>
  <c r="AB350" i="59"/>
  <c r="AE350" i="59"/>
  <c r="AD350" i="59"/>
  <c r="AG350" i="59"/>
  <c r="AF350" i="59"/>
  <c r="AI350" i="59"/>
  <c r="AH350" i="59"/>
  <c r="AK350" i="59"/>
  <c r="AJ350" i="59"/>
  <c r="AM350" i="59"/>
  <c r="AL350" i="59"/>
  <c r="AO350" i="59"/>
  <c r="AN350" i="59"/>
  <c r="I351" i="59"/>
  <c r="J351" i="59"/>
  <c r="K351" i="59"/>
  <c r="O351" i="59"/>
  <c r="N351" i="59" s="1"/>
  <c r="Q351" i="59"/>
  <c r="P351" i="59" s="1"/>
  <c r="S351" i="59"/>
  <c r="R351" i="59" s="1"/>
  <c r="U351" i="59"/>
  <c r="T351" i="59" s="1"/>
  <c r="W351" i="59"/>
  <c r="V351" i="59" s="1"/>
  <c r="Y351" i="59"/>
  <c r="X351" i="59" s="1"/>
  <c r="AA351" i="59"/>
  <c r="Z351" i="59" s="1"/>
  <c r="AC351" i="59"/>
  <c r="AB351" i="59" s="1"/>
  <c r="AE351" i="59"/>
  <c r="AD351" i="59" s="1"/>
  <c r="AG351" i="59"/>
  <c r="AF351" i="59" s="1"/>
  <c r="AI351" i="59"/>
  <c r="AH351" i="59" s="1"/>
  <c r="AK351" i="59"/>
  <c r="AJ351" i="59" s="1"/>
  <c r="AM351" i="59"/>
  <c r="AL351" i="59" s="1"/>
  <c r="AO351" i="59"/>
  <c r="AN351" i="59" s="1"/>
  <c r="I352" i="59"/>
  <c r="J352" i="59" s="1"/>
  <c r="K352" i="59"/>
  <c r="O352" i="59"/>
  <c r="N352" i="59" s="1"/>
  <c r="Q352" i="59"/>
  <c r="P352" i="59" s="1"/>
  <c r="S352" i="59"/>
  <c r="R352" i="59" s="1"/>
  <c r="U352" i="59"/>
  <c r="T352" i="59" s="1"/>
  <c r="W352" i="59"/>
  <c r="V352" i="59" s="1"/>
  <c r="Y352" i="59"/>
  <c r="X352" i="59" s="1"/>
  <c r="AA352" i="59"/>
  <c r="Z352" i="59" s="1"/>
  <c r="AC352" i="59"/>
  <c r="AB352" i="59" s="1"/>
  <c r="AE352" i="59"/>
  <c r="AD352" i="59" s="1"/>
  <c r="AG352" i="59"/>
  <c r="AF352" i="59" s="1"/>
  <c r="AI352" i="59"/>
  <c r="AH352" i="59" s="1"/>
  <c r="AK352" i="59"/>
  <c r="AJ352" i="59" s="1"/>
  <c r="AM352" i="59"/>
  <c r="AL352" i="59" s="1"/>
  <c r="AO352" i="59"/>
  <c r="AN352" i="59" s="1"/>
  <c r="I353" i="59"/>
  <c r="J353" i="59" s="1"/>
  <c r="K353" i="59"/>
  <c r="O353" i="59"/>
  <c r="N353" i="59" s="1"/>
  <c r="Q353" i="59"/>
  <c r="P353" i="59" s="1"/>
  <c r="S353" i="59"/>
  <c r="R353" i="59" s="1"/>
  <c r="U353" i="59"/>
  <c r="T353" i="59" s="1"/>
  <c r="W353" i="59"/>
  <c r="V353" i="59" s="1"/>
  <c r="Y353" i="59"/>
  <c r="X353" i="59" s="1"/>
  <c r="AA353" i="59"/>
  <c r="Z353" i="59" s="1"/>
  <c r="AC353" i="59"/>
  <c r="AB353" i="59" s="1"/>
  <c r="AE353" i="59"/>
  <c r="AD353" i="59" s="1"/>
  <c r="AG353" i="59"/>
  <c r="AF353" i="59" s="1"/>
  <c r="AI353" i="59"/>
  <c r="AH353" i="59" s="1"/>
  <c r="AK353" i="59"/>
  <c r="AJ353" i="59" s="1"/>
  <c r="AM353" i="59"/>
  <c r="AL353" i="59" s="1"/>
  <c r="AO353" i="59"/>
  <c r="AN353" i="59" s="1"/>
  <c r="I354" i="59"/>
  <c r="J354" i="59" s="1"/>
  <c r="K354" i="59"/>
  <c r="O354" i="59"/>
  <c r="N354" i="59"/>
  <c r="Q354" i="59"/>
  <c r="P354" i="59"/>
  <c r="S354" i="59"/>
  <c r="R354" i="59"/>
  <c r="U354" i="59"/>
  <c r="T354" i="59"/>
  <c r="W354" i="59"/>
  <c r="V354" i="59"/>
  <c r="Y354" i="59"/>
  <c r="X354" i="59"/>
  <c r="AA354" i="59"/>
  <c r="Z354" i="59"/>
  <c r="AC354" i="59"/>
  <c r="AB354" i="59"/>
  <c r="AE354" i="59"/>
  <c r="AD354" i="59"/>
  <c r="AG354" i="59"/>
  <c r="AF354" i="59"/>
  <c r="AI354" i="59"/>
  <c r="AH354" i="59"/>
  <c r="AK354" i="59"/>
  <c r="AJ354" i="59"/>
  <c r="AM354" i="59"/>
  <c r="AL354" i="59"/>
  <c r="AO354" i="59"/>
  <c r="AN354" i="59"/>
  <c r="I355" i="59"/>
  <c r="J355" i="59"/>
  <c r="K355" i="59"/>
  <c r="O355" i="59"/>
  <c r="N355" i="59" s="1"/>
  <c r="Q355" i="59"/>
  <c r="P355" i="59" s="1"/>
  <c r="S355" i="59"/>
  <c r="R355" i="59" s="1"/>
  <c r="U355" i="59"/>
  <c r="T355" i="59" s="1"/>
  <c r="W355" i="59"/>
  <c r="V355" i="59" s="1"/>
  <c r="Y355" i="59"/>
  <c r="X355" i="59" s="1"/>
  <c r="AA355" i="59"/>
  <c r="Z355" i="59" s="1"/>
  <c r="AC355" i="59"/>
  <c r="AB355" i="59" s="1"/>
  <c r="AE355" i="59"/>
  <c r="AD355" i="59" s="1"/>
  <c r="AG355" i="59"/>
  <c r="AF355" i="59" s="1"/>
  <c r="AI355" i="59"/>
  <c r="AH355" i="59" s="1"/>
  <c r="AK355" i="59"/>
  <c r="AJ355" i="59" s="1"/>
  <c r="AM355" i="59"/>
  <c r="AL355" i="59" s="1"/>
  <c r="AO355" i="59"/>
  <c r="AN355" i="59" s="1"/>
  <c r="I356" i="59"/>
  <c r="J356" i="59" s="1"/>
  <c r="K356" i="59"/>
  <c r="O356" i="59"/>
  <c r="N356" i="59" s="1"/>
  <c r="Q356" i="59"/>
  <c r="P356" i="59" s="1"/>
  <c r="S356" i="59"/>
  <c r="R356" i="59" s="1"/>
  <c r="U356" i="59"/>
  <c r="T356" i="59" s="1"/>
  <c r="W356" i="59"/>
  <c r="V356" i="59" s="1"/>
  <c r="Y356" i="59"/>
  <c r="X356" i="59" s="1"/>
  <c r="AA356" i="59"/>
  <c r="Z356" i="59" s="1"/>
  <c r="AC356" i="59"/>
  <c r="AB356" i="59" s="1"/>
  <c r="AE356" i="59"/>
  <c r="AD356" i="59" s="1"/>
  <c r="AG356" i="59"/>
  <c r="AF356" i="59" s="1"/>
  <c r="AI356" i="59"/>
  <c r="AH356" i="59" s="1"/>
  <c r="AK356" i="59"/>
  <c r="AJ356" i="59" s="1"/>
  <c r="AM356" i="59"/>
  <c r="AL356" i="59" s="1"/>
  <c r="AO356" i="59"/>
  <c r="AN356" i="59" s="1"/>
  <c r="I357" i="59"/>
  <c r="J357" i="59" s="1"/>
  <c r="K357" i="59"/>
  <c r="O357" i="59"/>
  <c r="N357" i="59" s="1"/>
  <c r="Q357" i="59"/>
  <c r="P357" i="59" s="1"/>
  <c r="S357" i="59"/>
  <c r="R357" i="59" s="1"/>
  <c r="U357" i="59"/>
  <c r="T357" i="59" s="1"/>
  <c r="W357" i="59"/>
  <c r="V357" i="59" s="1"/>
  <c r="Y357" i="59"/>
  <c r="X357" i="59" s="1"/>
  <c r="AA357" i="59"/>
  <c r="Z357" i="59" s="1"/>
  <c r="AC357" i="59"/>
  <c r="AB357" i="59" s="1"/>
  <c r="AE357" i="59"/>
  <c r="AD357" i="59" s="1"/>
  <c r="AG357" i="59"/>
  <c r="AF357" i="59" s="1"/>
  <c r="AI357" i="59"/>
  <c r="AH357" i="59" s="1"/>
  <c r="AK357" i="59"/>
  <c r="AJ357" i="59" s="1"/>
  <c r="AM357" i="59"/>
  <c r="AL357" i="59" s="1"/>
  <c r="AO357" i="59"/>
  <c r="AN357" i="59" s="1"/>
  <c r="I358" i="59"/>
  <c r="J358" i="59" s="1"/>
  <c r="K358" i="59"/>
  <c r="O358" i="59"/>
  <c r="N358" i="59"/>
  <c r="Q358" i="59"/>
  <c r="P358" i="59"/>
  <c r="S358" i="59"/>
  <c r="R358" i="59"/>
  <c r="U358" i="59"/>
  <c r="T358" i="59"/>
  <c r="W358" i="59"/>
  <c r="V358" i="59"/>
  <c r="Y358" i="59"/>
  <c r="X358" i="59"/>
  <c r="AA358" i="59"/>
  <c r="Z358" i="59"/>
  <c r="AC358" i="59"/>
  <c r="AB358" i="59"/>
  <c r="AE358" i="59"/>
  <c r="AD358" i="59"/>
  <c r="AG358" i="59"/>
  <c r="AF358" i="59"/>
  <c r="AI358" i="59"/>
  <c r="AH358" i="59"/>
  <c r="AK358" i="59"/>
  <c r="AJ358" i="59"/>
  <c r="AM358" i="59"/>
  <c r="AL358" i="59"/>
  <c r="AO358" i="59"/>
  <c r="AN358" i="59"/>
  <c r="I359" i="59"/>
  <c r="J359" i="59"/>
  <c r="K359" i="59"/>
  <c r="O359" i="59"/>
  <c r="N359" i="59" s="1"/>
  <c r="Q359" i="59"/>
  <c r="P359" i="59" s="1"/>
  <c r="S359" i="59"/>
  <c r="R359" i="59" s="1"/>
  <c r="U359" i="59"/>
  <c r="T359" i="59" s="1"/>
  <c r="W359" i="59"/>
  <c r="V359" i="59" s="1"/>
  <c r="Y359" i="59"/>
  <c r="X359" i="59" s="1"/>
  <c r="AA359" i="59"/>
  <c r="Z359" i="59" s="1"/>
  <c r="AC359" i="59"/>
  <c r="AB359" i="59" s="1"/>
  <c r="AE359" i="59"/>
  <c r="AD359" i="59" s="1"/>
  <c r="AG359" i="59"/>
  <c r="AF359" i="59" s="1"/>
  <c r="AI359" i="59"/>
  <c r="AH359" i="59" s="1"/>
  <c r="AK359" i="59"/>
  <c r="AJ359" i="59" s="1"/>
  <c r="AM359" i="59"/>
  <c r="AL359" i="59" s="1"/>
  <c r="AO359" i="59"/>
  <c r="AN359" i="59" s="1"/>
  <c r="I360" i="59"/>
  <c r="J360" i="59" s="1"/>
  <c r="K360" i="59"/>
  <c r="O360" i="59"/>
  <c r="N360" i="59" s="1"/>
  <c r="Q360" i="59"/>
  <c r="P360" i="59" s="1"/>
  <c r="S360" i="59"/>
  <c r="R360" i="59" s="1"/>
  <c r="U360" i="59"/>
  <c r="T360" i="59" s="1"/>
  <c r="W360" i="59"/>
  <c r="V360" i="59" s="1"/>
  <c r="Y360" i="59"/>
  <c r="X360" i="59" s="1"/>
  <c r="AA360" i="59"/>
  <c r="Z360" i="59" s="1"/>
  <c r="AC360" i="59"/>
  <c r="AB360" i="59" s="1"/>
  <c r="AE360" i="59"/>
  <c r="AD360" i="59" s="1"/>
  <c r="AG360" i="59"/>
  <c r="AF360" i="59" s="1"/>
  <c r="AI360" i="59"/>
  <c r="AH360" i="59" s="1"/>
  <c r="AK360" i="59"/>
  <c r="AJ360" i="59" s="1"/>
  <c r="AM360" i="59"/>
  <c r="AL360" i="59" s="1"/>
  <c r="AO360" i="59"/>
  <c r="AN360" i="59" s="1"/>
  <c r="I361" i="59"/>
  <c r="J361" i="59" s="1"/>
  <c r="K361" i="59"/>
  <c r="O361" i="59"/>
  <c r="N361" i="59" s="1"/>
  <c r="Q361" i="59"/>
  <c r="P361" i="59" s="1"/>
  <c r="S361" i="59"/>
  <c r="R361" i="59" s="1"/>
  <c r="U361" i="59"/>
  <c r="T361" i="59" s="1"/>
  <c r="W361" i="59"/>
  <c r="V361" i="59" s="1"/>
  <c r="Y361" i="59"/>
  <c r="X361" i="59" s="1"/>
  <c r="AA361" i="59"/>
  <c r="Z361" i="59" s="1"/>
  <c r="AC361" i="59"/>
  <c r="AB361" i="59" s="1"/>
  <c r="AE361" i="59"/>
  <c r="AD361" i="59" s="1"/>
  <c r="AG361" i="59"/>
  <c r="AF361" i="59" s="1"/>
  <c r="AI361" i="59"/>
  <c r="AH361" i="59" s="1"/>
  <c r="AK361" i="59"/>
  <c r="AJ361" i="59" s="1"/>
  <c r="AM361" i="59"/>
  <c r="AL361" i="59" s="1"/>
  <c r="AO361" i="59"/>
  <c r="AN361" i="59" s="1"/>
  <c r="I362" i="59"/>
  <c r="J362" i="59" s="1"/>
  <c r="K362" i="59"/>
  <c r="O362" i="59"/>
  <c r="N362" i="59"/>
  <c r="Q362" i="59"/>
  <c r="P362" i="59"/>
  <c r="S362" i="59"/>
  <c r="R362" i="59"/>
  <c r="U362" i="59"/>
  <c r="T362" i="59"/>
  <c r="W362" i="59"/>
  <c r="V362" i="59"/>
  <c r="Y362" i="59"/>
  <c r="X362" i="59"/>
  <c r="AA362" i="59"/>
  <c r="Z362" i="59"/>
  <c r="AC362" i="59"/>
  <c r="AB362" i="59"/>
  <c r="AE362" i="59"/>
  <c r="AD362" i="59"/>
  <c r="AG362" i="59"/>
  <c r="AF362" i="59"/>
  <c r="AI362" i="59"/>
  <c r="AH362" i="59"/>
  <c r="AK362" i="59"/>
  <c r="AJ362" i="59"/>
  <c r="AM362" i="59"/>
  <c r="AL362" i="59"/>
  <c r="AO362" i="59"/>
  <c r="AN362" i="59"/>
  <c r="I363" i="59"/>
  <c r="J363" i="59"/>
  <c r="K363" i="59"/>
  <c r="O363" i="59"/>
  <c r="N363" i="59" s="1"/>
  <c r="Q363" i="59"/>
  <c r="P363" i="59" s="1"/>
  <c r="S363" i="59"/>
  <c r="R363" i="59" s="1"/>
  <c r="U363" i="59"/>
  <c r="T363" i="59" s="1"/>
  <c r="W363" i="59"/>
  <c r="V363" i="59" s="1"/>
  <c r="Y363" i="59"/>
  <c r="X363" i="59" s="1"/>
  <c r="AA363" i="59"/>
  <c r="Z363" i="59" s="1"/>
  <c r="AC363" i="59"/>
  <c r="AB363" i="59" s="1"/>
  <c r="AE363" i="59"/>
  <c r="AD363" i="59" s="1"/>
  <c r="AG363" i="59"/>
  <c r="AF363" i="59" s="1"/>
  <c r="AI363" i="59"/>
  <c r="AH363" i="59" s="1"/>
  <c r="AK363" i="59"/>
  <c r="AJ363" i="59" s="1"/>
  <c r="AM363" i="59"/>
  <c r="AL363" i="59" s="1"/>
  <c r="AO363" i="59"/>
  <c r="AN363" i="59" s="1"/>
  <c r="I364" i="59"/>
  <c r="J364" i="59" s="1"/>
  <c r="K364" i="59"/>
  <c r="O364" i="59"/>
  <c r="N364" i="59" s="1"/>
  <c r="Q364" i="59"/>
  <c r="P364" i="59" s="1"/>
  <c r="S364" i="59"/>
  <c r="R364" i="59" s="1"/>
  <c r="U364" i="59"/>
  <c r="T364" i="59" s="1"/>
  <c r="W364" i="59"/>
  <c r="V364" i="59" s="1"/>
  <c r="Y364" i="59"/>
  <c r="X364" i="59" s="1"/>
  <c r="AA364" i="59"/>
  <c r="Z364" i="59" s="1"/>
  <c r="AC364" i="59"/>
  <c r="AB364" i="59" s="1"/>
  <c r="AE364" i="59"/>
  <c r="AD364" i="59" s="1"/>
  <c r="AG364" i="59"/>
  <c r="AF364" i="59" s="1"/>
  <c r="AI364" i="59"/>
  <c r="AH364" i="59" s="1"/>
  <c r="AK364" i="59"/>
  <c r="AJ364" i="59" s="1"/>
  <c r="AM364" i="59"/>
  <c r="AL364" i="59" s="1"/>
  <c r="AO364" i="59"/>
  <c r="AN364" i="59" s="1"/>
  <c r="I365" i="59"/>
  <c r="J365" i="59" s="1"/>
  <c r="K365" i="59"/>
  <c r="O365" i="59"/>
  <c r="N365" i="59" s="1"/>
  <c r="Q365" i="59"/>
  <c r="P365" i="59" s="1"/>
  <c r="S365" i="59"/>
  <c r="R365" i="59" s="1"/>
  <c r="U365" i="59"/>
  <c r="T365" i="59" s="1"/>
  <c r="W365" i="59"/>
  <c r="V365" i="59" s="1"/>
  <c r="Y365" i="59"/>
  <c r="X365" i="59" s="1"/>
  <c r="AA365" i="59"/>
  <c r="Z365" i="59" s="1"/>
  <c r="AC365" i="59"/>
  <c r="AB365" i="59" s="1"/>
  <c r="AE365" i="59"/>
  <c r="AD365" i="59" s="1"/>
  <c r="AG365" i="59"/>
  <c r="AF365" i="59" s="1"/>
  <c r="AI365" i="59"/>
  <c r="AH365" i="59" s="1"/>
  <c r="AK365" i="59"/>
  <c r="AJ365" i="59" s="1"/>
  <c r="AM365" i="59"/>
  <c r="AL365" i="59" s="1"/>
  <c r="AO365" i="59"/>
  <c r="AN365" i="59" s="1"/>
  <c r="I366" i="59"/>
  <c r="J366" i="59" s="1"/>
  <c r="K366" i="59"/>
  <c r="O366" i="59"/>
  <c r="N366" i="59"/>
  <c r="Q366" i="59"/>
  <c r="P366" i="59"/>
  <c r="S366" i="59"/>
  <c r="R366" i="59"/>
  <c r="U366" i="59"/>
  <c r="T366" i="59"/>
  <c r="W366" i="59"/>
  <c r="V366" i="59"/>
  <c r="Y366" i="59"/>
  <c r="X366" i="59"/>
  <c r="AA366" i="59"/>
  <c r="Z366" i="59"/>
  <c r="AC366" i="59"/>
  <c r="AB366" i="59"/>
  <c r="AE366" i="59"/>
  <c r="AD366" i="59"/>
  <c r="AG366" i="59"/>
  <c r="AF366" i="59"/>
  <c r="AI366" i="59"/>
  <c r="AH366" i="59"/>
  <c r="AK366" i="59"/>
  <c r="AJ366" i="59"/>
  <c r="AM366" i="59"/>
  <c r="AL366" i="59"/>
  <c r="AO366" i="59"/>
  <c r="AN366" i="59"/>
  <c r="I367" i="59"/>
  <c r="J367" i="59"/>
  <c r="K367" i="59"/>
  <c r="O367" i="59"/>
  <c r="N367" i="59" s="1"/>
  <c r="Q367" i="59"/>
  <c r="P367" i="59" s="1"/>
  <c r="S367" i="59"/>
  <c r="R367" i="59" s="1"/>
  <c r="U367" i="59"/>
  <c r="T367" i="59" s="1"/>
  <c r="W367" i="59"/>
  <c r="V367" i="59" s="1"/>
  <c r="Y367" i="59"/>
  <c r="X367" i="59" s="1"/>
  <c r="AA367" i="59"/>
  <c r="Z367" i="59" s="1"/>
  <c r="AC367" i="59"/>
  <c r="AB367" i="59" s="1"/>
  <c r="AE367" i="59"/>
  <c r="AD367" i="59" s="1"/>
  <c r="AG367" i="59"/>
  <c r="AF367" i="59" s="1"/>
  <c r="AI367" i="59"/>
  <c r="AH367" i="59" s="1"/>
  <c r="AK367" i="59"/>
  <c r="AJ367" i="59" s="1"/>
  <c r="AM367" i="59"/>
  <c r="AL367" i="59" s="1"/>
  <c r="AO367" i="59"/>
  <c r="AN367" i="59" s="1"/>
  <c r="I368" i="59"/>
  <c r="J368" i="59" s="1"/>
  <c r="K368" i="59"/>
  <c r="O368" i="59"/>
  <c r="N368" i="59" s="1"/>
  <c r="Q368" i="59"/>
  <c r="P368" i="59" s="1"/>
  <c r="S368" i="59"/>
  <c r="R368" i="59" s="1"/>
  <c r="U368" i="59"/>
  <c r="T368" i="59" s="1"/>
  <c r="W368" i="59"/>
  <c r="V368" i="59" s="1"/>
  <c r="Y368" i="59"/>
  <c r="X368" i="59" s="1"/>
  <c r="AA368" i="59"/>
  <c r="Z368" i="59" s="1"/>
  <c r="AC368" i="59"/>
  <c r="AB368" i="59" s="1"/>
  <c r="AE368" i="59"/>
  <c r="AD368" i="59" s="1"/>
  <c r="AG368" i="59"/>
  <c r="AF368" i="59" s="1"/>
  <c r="AI368" i="59"/>
  <c r="AH368" i="59" s="1"/>
  <c r="AK368" i="59"/>
  <c r="AJ368" i="59" s="1"/>
  <c r="AM368" i="59"/>
  <c r="AL368" i="59" s="1"/>
  <c r="AO368" i="59"/>
  <c r="AN368" i="59" s="1"/>
  <c r="I369" i="59"/>
  <c r="J369" i="59" s="1"/>
  <c r="K369" i="59"/>
  <c r="O369" i="59"/>
  <c r="N369" i="59" s="1"/>
  <c r="Q369" i="59"/>
  <c r="P369" i="59" s="1"/>
  <c r="S369" i="59"/>
  <c r="R369" i="59" s="1"/>
  <c r="U369" i="59"/>
  <c r="T369" i="59" s="1"/>
  <c r="W369" i="59"/>
  <c r="V369" i="59" s="1"/>
  <c r="Y369" i="59"/>
  <c r="X369" i="59" s="1"/>
  <c r="AA369" i="59"/>
  <c r="Z369" i="59" s="1"/>
  <c r="AC369" i="59"/>
  <c r="AB369" i="59" s="1"/>
  <c r="AE369" i="59"/>
  <c r="AD369" i="59" s="1"/>
  <c r="AG369" i="59"/>
  <c r="AF369" i="59" s="1"/>
  <c r="AI369" i="59"/>
  <c r="AH369" i="59" s="1"/>
  <c r="AK369" i="59"/>
  <c r="AJ369" i="59" s="1"/>
  <c r="AM369" i="59"/>
  <c r="AL369" i="59" s="1"/>
  <c r="AO369" i="59"/>
  <c r="AN369" i="59" s="1"/>
  <c r="I370" i="59"/>
  <c r="J370" i="59" s="1"/>
  <c r="K370" i="59"/>
  <c r="O370" i="59"/>
  <c r="N370" i="59"/>
  <c r="Q370" i="59"/>
  <c r="P370" i="59"/>
  <c r="S370" i="59"/>
  <c r="R370" i="59"/>
  <c r="U370" i="59"/>
  <c r="T370" i="59"/>
  <c r="W370" i="59"/>
  <c r="V370" i="59"/>
  <c r="Y370" i="59"/>
  <c r="X370" i="59"/>
  <c r="AA370" i="59"/>
  <c r="Z370" i="59"/>
  <c r="AC370" i="59"/>
  <c r="AB370" i="59"/>
  <c r="AE370" i="59"/>
  <c r="AD370" i="59"/>
  <c r="AG370" i="59"/>
  <c r="AF370" i="59"/>
  <c r="AI370" i="59"/>
  <c r="AH370" i="59"/>
  <c r="AK370" i="59"/>
  <c r="AJ370" i="59"/>
  <c r="AM370" i="59"/>
  <c r="AL370" i="59"/>
  <c r="AO370" i="59"/>
  <c r="AN370" i="59"/>
  <c r="I371" i="59"/>
  <c r="J371" i="59"/>
  <c r="K371" i="59"/>
  <c r="O371" i="59"/>
  <c r="N371" i="59" s="1"/>
  <c r="Q371" i="59"/>
  <c r="P371" i="59" s="1"/>
  <c r="S371" i="59"/>
  <c r="R371" i="59" s="1"/>
  <c r="U371" i="59"/>
  <c r="T371" i="59" s="1"/>
  <c r="W371" i="59"/>
  <c r="V371" i="59" s="1"/>
  <c r="Y371" i="59"/>
  <c r="X371" i="59" s="1"/>
  <c r="AA371" i="59"/>
  <c r="Z371" i="59" s="1"/>
  <c r="AC371" i="59"/>
  <c r="AB371" i="59" s="1"/>
  <c r="AE371" i="59"/>
  <c r="AD371" i="59" s="1"/>
  <c r="AG371" i="59"/>
  <c r="AF371" i="59" s="1"/>
  <c r="AI371" i="59"/>
  <c r="AH371" i="59" s="1"/>
  <c r="AK371" i="59"/>
  <c r="AJ371" i="59" s="1"/>
  <c r="AM371" i="59"/>
  <c r="AL371" i="59" s="1"/>
  <c r="AO371" i="59"/>
  <c r="AN371" i="59" s="1"/>
  <c r="I372" i="59"/>
  <c r="J372" i="59" s="1"/>
  <c r="K372" i="59"/>
  <c r="O372" i="59"/>
  <c r="N372" i="59" s="1"/>
  <c r="Q372" i="59"/>
  <c r="P372" i="59" s="1"/>
  <c r="S372" i="59"/>
  <c r="R372" i="59" s="1"/>
  <c r="U372" i="59"/>
  <c r="T372" i="59" s="1"/>
  <c r="W372" i="59"/>
  <c r="V372" i="59" s="1"/>
  <c r="Y372" i="59"/>
  <c r="X372" i="59" s="1"/>
  <c r="AA372" i="59"/>
  <c r="Z372" i="59" s="1"/>
  <c r="AC372" i="59"/>
  <c r="AB372" i="59" s="1"/>
  <c r="AE372" i="59"/>
  <c r="AD372" i="59" s="1"/>
  <c r="AG372" i="59"/>
  <c r="AF372" i="59" s="1"/>
  <c r="AI372" i="59"/>
  <c r="AH372" i="59" s="1"/>
  <c r="AK372" i="59"/>
  <c r="AJ372" i="59" s="1"/>
  <c r="AM372" i="59"/>
  <c r="AL372" i="59" s="1"/>
  <c r="AO372" i="59"/>
  <c r="AN372" i="59" s="1"/>
  <c r="I373" i="59"/>
  <c r="J373" i="59" s="1"/>
  <c r="K373" i="59"/>
  <c r="O373" i="59"/>
  <c r="N373" i="59" s="1"/>
  <c r="Q373" i="59"/>
  <c r="P373" i="59" s="1"/>
  <c r="S373" i="59"/>
  <c r="R373" i="59" s="1"/>
  <c r="U373" i="59"/>
  <c r="T373" i="59" s="1"/>
  <c r="W373" i="59"/>
  <c r="V373" i="59" s="1"/>
  <c r="Y373" i="59"/>
  <c r="X373" i="59" s="1"/>
  <c r="AA373" i="59"/>
  <c r="Z373" i="59" s="1"/>
  <c r="AC373" i="59"/>
  <c r="AB373" i="59" s="1"/>
  <c r="AE373" i="59"/>
  <c r="AD373" i="59" s="1"/>
  <c r="AG373" i="59"/>
  <c r="AF373" i="59" s="1"/>
  <c r="AI373" i="59"/>
  <c r="AH373" i="59" s="1"/>
  <c r="AK373" i="59"/>
  <c r="AJ373" i="59" s="1"/>
  <c r="AM373" i="59"/>
  <c r="AL373" i="59" s="1"/>
  <c r="AO373" i="59"/>
  <c r="AN373" i="59" s="1"/>
  <c r="I374" i="59"/>
  <c r="J374" i="59" s="1"/>
  <c r="K374" i="59"/>
  <c r="O374" i="59"/>
  <c r="N374" i="59"/>
  <c r="Q374" i="59"/>
  <c r="P374" i="59"/>
  <c r="S374" i="59"/>
  <c r="R374" i="59"/>
  <c r="U374" i="59"/>
  <c r="T374" i="59"/>
  <c r="W374" i="59"/>
  <c r="V374" i="59"/>
  <c r="Y374" i="59"/>
  <c r="X374" i="59"/>
  <c r="AA374" i="59"/>
  <c r="Z374" i="59"/>
  <c r="AC374" i="59"/>
  <c r="AB374" i="59"/>
  <c r="AE374" i="59"/>
  <c r="AD374" i="59"/>
  <c r="AG374" i="59"/>
  <c r="AF374" i="59"/>
  <c r="AI374" i="59"/>
  <c r="AH374" i="59"/>
  <c r="AK374" i="59"/>
  <c r="AJ374" i="59"/>
  <c r="AM374" i="59"/>
  <c r="AL374" i="59"/>
  <c r="AO374" i="59"/>
  <c r="AN374" i="59"/>
  <c r="I375" i="59"/>
  <c r="J375" i="59"/>
  <c r="K375" i="59"/>
  <c r="O375" i="59"/>
  <c r="N375" i="59" s="1"/>
  <c r="Q375" i="59"/>
  <c r="P375" i="59" s="1"/>
  <c r="S375" i="59"/>
  <c r="R375" i="59" s="1"/>
  <c r="U375" i="59"/>
  <c r="T375" i="59" s="1"/>
  <c r="W375" i="59"/>
  <c r="V375" i="59" s="1"/>
  <c r="Y375" i="59"/>
  <c r="X375" i="59" s="1"/>
  <c r="AA375" i="59"/>
  <c r="Z375" i="59" s="1"/>
  <c r="AC375" i="59"/>
  <c r="AB375" i="59" s="1"/>
  <c r="AE375" i="59"/>
  <c r="AD375" i="59" s="1"/>
  <c r="AG375" i="59"/>
  <c r="AF375" i="59" s="1"/>
  <c r="AI375" i="59"/>
  <c r="AH375" i="59" s="1"/>
  <c r="AK375" i="59"/>
  <c r="AJ375" i="59" s="1"/>
  <c r="AM375" i="59"/>
  <c r="AL375" i="59" s="1"/>
  <c r="AO375" i="59"/>
  <c r="AN375" i="59" s="1"/>
  <c r="AK376" i="59"/>
  <c r="AM376" i="59"/>
  <c r="AO376" i="59"/>
  <c r="I377" i="59"/>
  <c r="J377" i="59"/>
  <c r="K377" i="59"/>
  <c r="O377" i="59"/>
  <c r="N377" i="59" s="1"/>
  <c r="Q377" i="59"/>
  <c r="P377" i="59" s="1"/>
  <c r="S377" i="59"/>
  <c r="R377" i="59" s="1"/>
  <c r="U377" i="59"/>
  <c r="T377" i="59" s="1"/>
  <c r="W377" i="59"/>
  <c r="V377" i="59" s="1"/>
  <c r="Y377" i="59"/>
  <c r="X377" i="59" s="1"/>
  <c r="AA377" i="59"/>
  <c r="Z377" i="59" s="1"/>
  <c r="AC377" i="59"/>
  <c r="AB377" i="59" s="1"/>
  <c r="AE377" i="59"/>
  <c r="AD377" i="59" s="1"/>
  <c r="AG377" i="59"/>
  <c r="AF377" i="59" s="1"/>
  <c r="AI377" i="59"/>
  <c r="AH377" i="59" s="1"/>
  <c r="AK377" i="59"/>
  <c r="AJ377" i="59" s="1"/>
  <c r="AM377" i="59"/>
  <c r="AL377" i="59" s="1"/>
  <c r="AO377" i="59"/>
  <c r="AN377" i="59" s="1"/>
  <c r="I378" i="59"/>
  <c r="J378" i="59" s="1"/>
  <c r="K378" i="59"/>
  <c r="O378" i="59"/>
  <c r="N378" i="59" s="1"/>
  <c r="Q378" i="59"/>
  <c r="P378" i="59" s="1"/>
  <c r="S378" i="59"/>
  <c r="R378" i="59" s="1"/>
  <c r="U378" i="59"/>
  <c r="T378" i="59" s="1"/>
  <c r="W378" i="59"/>
  <c r="V378" i="59" s="1"/>
  <c r="Y378" i="59"/>
  <c r="X378" i="59" s="1"/>
  <c r="AA378" i="59"/>
  <c r="Z378" i="59" s="1"/>
  <c r="AC378" i="59"/>
  <c r="AB378" i="59" s="1"/>
  <c r="AE378" i="59"/>
  <c r="AD378" i="59" s="1"/>
  <c r="AG378" i="59"/>
  <c r="AF378" i="59" s="1"/>
  <c r="AI378" i="59"/>
  <c r="AH378" i="59" s="1"/>
  <c r="AK378" i="59"/>
  <c r="AJ378" i="59" s="1"/>
  <c r="AM378" i="59"/>
  <c r="AL378" i="59" s="1"/>
  <c r="AO378" i="59"/>
  <c r="AN378" i="59" s="1"/>
  <c r="I379" i="59"/>
  <c r="J379" i="59" s="1"/>
  <c r="K379" i="59"/>
  <c r="O379" i="59"/>
  <c r="N379" i="59" s="1"/>
  <c r="Q379" i="59"/>
  <c r="P379" i="59" s="1"/>
  <c r="S379" i="59"/>
  <c r="R379" i="59" s="1"/>
  <c r="U379" i="59"/>
  <c r="T379" i="59" s="1"/>
  <c r="W379" i="59"/>
  <c r="V379" i="59" s="1"/>
  <c r="Y379" i="59"/>
  <c r="X379" i="59" s="1"/>
  <c r="AA379" i="59"/>
  <c r="Z379" i="59" s="1"/>
  <c r="AC379" i="59"/>
  <c r="AB379" i="59" s="1"/>
  <c r="AE379" i="59"/>
  <c r="AD379" i="59" s="1"/>
  <c r="AG379" i="59"/>
  <c r="AF379" i="59" s="1"/>
  <c r="AI379" i="59"/>
  <c r="AH379" i="59" s="1"/>
  <c r="AK379" i="59"/>
  <c r="AJ379" i="59" s="1"/>
  <c r="AM379" i="59"/>
  <c r="AL379" i="59" s="1"/>
  <c r="AO379" i="59"/>
  <c r="AN379" i="59" s="1"/>
  <c r="I380" i="59"/>
  <c r="J380" i="59" s="1"/>
  <c r="K380" i="59"/>
  <c r="O380" i="59"/>
  <c r="N380" i="59"/>
  <c r="Q380" i="59"/>
  <c r="P380" i="59"/>
  <c r="S380" i="59"/>
  <c r="R380" i="59"/>
  <c r="U380" i="59"/>
  <c r="T380" i="59"/>
  <c r="W380" i="59"/>
  <c r="V380" i="59"/>
  <c r="Y380" i="59"/>
  <c r="X380" i="59"/>
  <c r="AA380" i="59"/>
  <c r="Z380" i="59"/>
  <c r="AC380" i="59"/>
  <c r="AB380" i="59"/>
  <c r="AE380" i="59"/>
  <c r="AD380" i="59"/>
  <c r="AG380" i="59"/>
  <c r="AF380" i="59"/>
  <c r="AI380" i="59"/>
  <c r="AH380" i="59"/>
  <c r="AK380" i="59"/>
  <c r="AJ380" i="59"/>
  <c r="AM380" i="59"/>
  <c r="AL380" i="59"/>
  <c r="AO380" i="59"/>
  <c r="AN380" i="59"/>
  <c r="I381" i="59"/>
  <c r="J381" i="59"/>
  <c r="K381" i="59"/>
  <c r="O381" i="59"/>
  <c r="N381" i="59" s="1"/>
  <c r="Q381" i="59"/>
  <c r="P381" i="59" s="1"/>
  <c r="S381" i="59"/>
  <c r="R381" i="59" s="1"/>
  <c r="U381" i="59"/>
  <c r="T381" i="59" s="1"/>
  <c r="W381" i="59"/>
  <c r="V381" i="59" s="1"/>
  <c r="Y381" i="59"/>
  <c r="X381" i="59" s="1"/>
  <c r="AA381" i="59"/>
  <c r="Z381" i="59" s="1"/>
  <c r="AC381" i="59"/>
  <c r="AB381" i="59" s="1"/>
  <c r="AE381" i="59"/>
  <c r="AD381" i="59" s="1"/>
  <c r="AG381" i="59"/>
  <c r="AF381" i="59" s="1"/>
  <c r="AI381" i="59"/>
  <c r="AH381" i="59" s="1"/>
  <c r="AK381" i="59"/>
  <c r="AJ381" i="59" s="1"/>
  <c r="AM381" i="59"/>
  <c r="AL381" i="59" s="1"/>
  <c r="AO381" i="59"/>
  <c r="AN381" i="59" s="1"/>
  <c r="I382" i="59"/>
  <c r="J382" i="59" s="1"/>
  <c r="K382" i="59"/>
  <c r="O382" i="59"/>
  <c r="N382" i="59" s="1"/>
  <c r="Q382" i="59"/>
  <c r="P382" i="59" s="1"/>
  <c r="S382" i="59"/>
  <c r="R382" i="59" s="1"/>
  <c r="U382" i="59"/>
  <c r="T382" i="59" s="1"/>
  <c r="W382" i="59"/>
  <c r="V382" i="59" s="1"/>
  <c r="Y382" i="59"/>
  <c r="X382" i="59" s="1"/>
  <c r="AA382" i="59"/>
  <c r="Z382" i="59" s="1"/>
  <c r="AC382" i="59"/>
  <c r="AB382" i="59" s="1"/>
  <c r="AE382" i="59"/>
  <c r="AD382" i="59" s="1"/>
  <c r="AG382" i="59"/>
  <c r="AF382" i="59" s="1"/>
  <c r="AI382" i="59"/>
  <c r="AH382" i="59" s="1"/>
  <c r="AK382" i="59"/>
  <c r="AJ382" i="59" s="1"/>
  <c r="AM382" i="59"/>
  <c r="AL382" i="59" s="1"/>
  <c r="AO382" i="59"/>
  <c r="AN382" i="59" s="1"/>
  <c r="I383" i="59"/>
  <c r="J383" i="59" s="1"/>
  <c r="K383" i="59"/>
  <c r="O383" i="59"/>
  <c r="N383" i="59" s="1"/>
  <c r="Q383" i="59"/>
  <c r="P383" i="59" s="1"/>
  <c r="S383" i="59"/>
  <c r="R383" i="59" s="1"/>
  <c r="U383" i="59"/>
  <c r="T383" i="59" s="1"/>
  <c r="W383" i="59"/>
  <c r="V383" i="59" s="1"/>
  <c r="Y383" i="59"/>
  <c r="X383" i="59" s="1"/>
  <c r="AA383" i="59"/>
  <c r="Z383" i="59" s="1"/>
  <c r="AC383" i="59"/>
  <c r="AB383" i="59" s="1"/>
  <c r="AE383" i="59"/>
  <c r="AD383" i="59" s="1"/>
  <c r="AG383" i="59"/>
  <c r="AF383" i="59" s="1"/>
  <c r="AI383" i="59"/>
  <c r="AH383" i="59" s="1"/>
  <c r="AK383" i="59"/>
  <c r="AJ383" i="59" s="1"/>
  <c r="AM383" i="59"/>
  <c r="AL383" i="59" s="1"/>
  <c r="AO383" i="59"/>
  <c r="AN383" i="59" s="1"/>
  <c r="I384" i="59"/>
  <c r="J384" i="59" s="1"/>
  <c r="K384" i="59"/>
  <c r="O384" i="59"/>
  <c r="N384" i="59"/>
  <c r="Q384" i="59"/>
  <c r="P384" i="59"/>
  <c r="S384" i="59"/>
  <c r="R384" i="59"/>
  <c r="U384" i="59"/>
  <c r="T384" i="59"/>
  <c r="W384" i="59"/>
  <c r="V384" i="59"/>
  <c r="Y384" i="59"/>
  <c r="X384" i="59"/>
  <c r="AA384" i="59"/>
  <c r="Z384" i="59"/>
  <c r="AC384" i="59"/>
  <c r="AB384" i="59"/>
  <c r="AE384" i="59"/>
  <c r="AD384" i="59"/>
  <c r="AG384" i="59"/>
  <c r="AF384" i="59"/>
  <c r="AI384" i="59"/>
  <c r="AH384" i="59"/>
  <c r="AK384" i="59"/>
  <c r="AJ384" i="59"/>
  <c r="AM384" i="59"/>
  <c r="AL384" i="59"/>
  <c r="AO384" i="59"/>
  <c r="AN384" i="59"/>
  <c r="I385" i="59"/>
  <c r="J385" i="59"/>
  <c r="K385" i="59"/>
  <c r="O385" i="59"/>
  <c r="N385" i="59" s="1"/>
  <c r="Q385" i="59"/>
  <c r="P385" i="59" s="1"/>
  <c r="S385" i="59"/>
  <c r="R385" i="59" s="1"/>
  <c r="U385" i="59"/>
  <c r="T385" i="59" s="1"/>
  <c r="W385" i="59"/>
  <c r="V385" i="59" s="1"/>
  <c r="Y385" i="59"/>
  <c r="X385" i="59" s="1"/>
  <c r="AA385" i="59"/>
  <c r="Z385" i="59" s="1"/>
  <c r="AC385" i="59"/>
  <c r="AB385" i="59" s="1"/>
  <c r="AE385" i="59"/>
  <c r="AD385" i="59" s="1"/>
  <c r="AG385" i="59"/>
  <c r="AF385" i="59" s="1"/>
  <c r="AI385" i="59"/>
  <c r="AH385" i="59" s="1"/>
  <c r="AK385" i="59"/>
  <c r="AJ385" i="59" s="1"/>
  <c r="AM385" i="59"/>
  <c r="AL385" i="59" s="1"/>
  <c r="AO385" i="59"/>
  <c r="AN385" i="59" s="1"/>
  <c r="AK386" i="59"/>
  <c r="AM386" i="59"/>
  <c r="AO386" i="59"/>
  <c r="I387" i="59"/>
  <c r="J387" i="59"/>
  <c r="K387" i="59"/>
  <c r="O387" i="59"/>
  <c r="N387" i="59" s="1"/>
  <c r="Q387" i="59"/>
  <c r="P387" i="59" s="1"/>
  <c r="S387" i="59"/>
  <c r="R387" i="59" s="1"/>
  <c r="U387" i="59"/>
  <c r="T387" i="59" s="1"/>
  <c r="W387" i="59"/>
  <c r="V387" i="59" s="1"/>
  <c r="Y387" i="59"/>
  <c r="X387" i="59" s="1"/>
  <c r="AA387" i="59"/>
  <c r="Z387" i="59" s="1"/>
  <c r="AC387" i="59"/>
  <c r="AB387" i="59" s="1"/>
  <c r="AE387" i="59"/>
  <c r="AD387" i="59" s="1"/>
  <c r="AG387" i="59"/>
  <c r="AF387" i="59" s="1"/>
  <c r="AI387" i="59"/>
  <c r="AH387" i="59" s="1"/>
  <c r="AK387" i="59"/>
  <c r="AJ387" i="59" s="1"/>
  <c r="AM387" i="59"/>
  <c r="AL387" i="59" s="1"/>
  <c r="AO387" i="59"/>
  <c r="AN387" i="59" s="1"/>
  <c r="I388" i="59"/>
  <c r="J388" i="59" s="1"/>
  <c r="K388" i="59"/>
  <c r="O388" i="59"/>
  <c r="N388" i="59" s="1"/>
  <c r="Q388" i="59"/>
  <c r="P388" i="59" s="1"/>
  <c r="S388" i="59"/>
  <c r="R388" i="59" s="1"/>
  <c r="U388" i="59"/>
  <c r="T388" i="59" s="1"/>
  <c r="W388" i="59"/>
  <c r="V388" i="59" s="1"/>
  <c r="Y388" i="59"/>
  <c r="X388" i="59" s="1"/>
  <c r="AA388" i="59"/>
  <c r="Z388" i="59" s="1"/>
  <c r="AC388" i="59"/>
  <c r="AB388" i="59" s="1"/>
  <c r="AE388" i="59"/>
  <c r="AD388" i="59" s="1"/>
  <c r="AG388" i="59"/>
  <c r="AF388" i="59" s="1"/>
  <c r="AI388" i="59"/>
  <c r="AH388" i="59" s="1"/>
  <c r="AK388" i="59"/>
  <c r="AJ388" i="59" s="1"/>
  <c r="AM388" i="59"/>
  <c r="AL388" i="59" s="1"/>
  <c r="AO388" i="59"/>
  <c r="AN388" i="59" s="1"/>
  <c r="I389" i="59"/>
  <c r="J389" i="59" s="1"/>
  <c r="K389" i="59"/>
  <c r="O389" i="59"/>
  <c r="N389" i="59" s="1"/>
  <c r="Q389" i="59"/>
  <c r="P389" i="59" s="1"/>
  <c r="S389" i="59"/>
  <c r="R389" i="59" s="1"/>
  <c r="U389" i="59"/>
  <c r="T389" i="59" s="1"/>
  <c r="W389" i="59"/>
  <c r="V389" i="59" s="1"/>
  <c r="Y389" i="59"/>
  <c r="X389" i="59" s="1"/>
  <c r="AA389" i="59"/>
  <c r="Z389" i="59" s="1"/>
  <c r="AC389" i="59"/>
  <c r="AB389" i="59" s="1"/>
  <c r="AE389" i="59"/>
  <c r="AD389" i="59" s="1"/>
  <c r="AG389" i="59"/>
  <c r="AF389" i="59" s="1"/>
  <c r="AI389" i="59"/>
  <c r="AH389" i="59" s="1"/>
  <c r="AK389" i="59"/>
  <c r="AJ389" i="59" s="1"/>
  <c r="AM389" i="59"/>
  <c r="AL389" i="59" s="1"/>
  <c r="AO389" i="59"/>
  <c r="AN389" i="59" s="1"/>
  <c r="I390" i="59"/>
  <c r="J390" i="59" s="1"/>
  <c r="K390" i="59"/>
  <c r="O390" i="59"/>
  <c r="N390" i="59"/>
  <c r="Q390" i="59"/>
  <c r="P390" i="59"/>
  <c r="S390" i="59"/>
  <c r="R390" i="59"/>
  <c r="U390" i="59"/>
  <c r="T390" i="59"/>
  <c r="W390" i="59"/>
  <c r="V390" i="59"/>
  <c r="Y390" i="59"/>
  <c r="X390" i="59"/>
  <c r="AA390" i="59"/>
  <c r="Z390" i="59"/>
  <c r="AC390" i="59"/>
  <c r="AB390" i="59"/>
  <c r="AE390" i="59"/>
  <c r="AD390" i="59"/>
  <c r="AG390" i="59"/>
  <c r="AF390" i="59"/>
  <c r="AI390" i="59"/>
  <c r="AH390" i="59"/>
  <c r="AK390" i="59"/>
  <c r="AJ390" i="59"/>
  <c r="AM390" i="59"/>
  <c r="AL390" i="59"/>
  <c r="AO390" i="59"/>
  <c r="AN390" i="59"/>
  <c r="I391" i="59"/>
  <c r="J391" i="59"/>
  <c r="K391" i="59"/>
  <c r="O391" i="59"/>
  <c r="N391" i="59" s="1"/>
  <c r="Q391" i="59"/>
  <c r="P391" i="59" s="1"/>
  <c r="S391" i="59"/>
  <c r="R391" i="59" s="1"/>
  <c r="U391" i="59"/>
  <c r="T391" i="59" s="1"/>
  <c r="W391" i="59"/>
  <c r="V391" i="59" s="1"/>
  <c r="Y391" i="59"/>
  <c r="X391" i="59" s="1"/>
  <c r="AA391" i="59"/>
  <c r="Z391" i="59" s="1"/>
  <c r="AC391" i="59"/>
  <c r="AB391" i="59" s="1"/>
  <c r="AE391" i="59"/>
  <c r="AD391" i="59" s="1"/>
  <c r="AG391" i="59"/>
  <c r="AF391" i="59" s="1"/>
  <c r="AI391" i="59"/>
  <c r="AH391" i="59" s="1"/>
  <c r="AK391" i="59"/>
  <c r="AJ391" i="59" s="1"/>
  <c r="AM391" i="59"/>
  <c r="AL391" i="59" s="1"/>
  <c r="AO391" i="59"/>
  <c r="AN391" i="59" s="1"/>
  <c r="I392" i="59"/>
  <c r="J392" i="59" s="1"/>
  <c r="K392" i="59"/>
  <c r="O392" i="59"/>
  <c r="N392" i="59" s="1"/>
  <c r="Q392" i="59"/>
  <c r="P392" i="59" s="1"/>
  <c r="S392" i="59"/>
  <c r="R392" i="59" s="1"/>
  <c r="U392" i="59"/>
  <c r="T392" i="59" s="1"/>
  <c r="W392" i="59"/>
  <c r="V392" i="59" s="1"/>
  <c r="Y392" i="59"/>
  <c r="X392" i="59" s="1"/>
  <c r="AA392" i="59"/>
  <c r="Z392" i="59" s="1"/>
  <c r="AC392" i="59"/>
  <c r="AB392" i="59" s="1"/>
  <c r="AE392" i="59"/>
  <c r="AD392" i="59" s="1"/>
  <c r="AG392" i="59"/>
  <c r="AF392" i="59" s="1"/>
  <c r="AI392" i="59"/>
  <c r="AH392" i="59" s="1"/>
  <c r="AK392" i="59"/>
  <c r="AJ392" i="59" s="1"/>
  <c r="AM392" i="59"/>
  <c r="AL392" i="59" s="1"/>
  <c r="AO392" i="59"/>
  <c r="AN392" i="59" s="1"/>
  <c r="I393" i="59"/>
  <c r="J393" i="59" s="1"/>
  <c r="K393" i="59"/>
  <c r="O393" i="59"/>
  <c r="N393" i="59" s="1"/>
  <c r="Q393" i="59"/>
  <c r="P393" i="59" s="1"/>
  <c r="S393" i="59"/>
  <c r="R393" i="59" s="1"/>
  <c r="U393" i="59"/>
  <c r="T393" i="59" s="1"/>
  <c r="W393" i="59"/>
  <c r="V393" i="59" s="1"/>
  <c r="Y393" i="59"/>
  <c r="X393" i="59" s="1"/>
  <c r="AA393" i="59"/>
  <c r="Z393" i="59" s="1"/>
  <c r="AC393" i="59"/>
  <c r="AB393" i="59" s="1"/>
  <c r="AE393" i="59"/>
  <c r="AD393" i="59" s="1"/>
  <c r="AG393" i="59"/>
  <c r="AF393" i="59" s="1"/>
  <c r="AI393" i="59"/>
  <c r="AH393" i="59" s="1"/>
  <c r="AK393" i="59"/>
  <c r="AJ393" i="59" s="1"/>
  <c r="AM393" i="59"/>
  <c r="AL393" i="59" s="1"/>
  <c r="AO393" i="59"/>
  <c r="AN393" i="59" s="1"/>
  <c r="I394" i="59"/>
  <c r="J394" i="59" s="1"/>
  <c r="K394" i="59"/>
  <c r="O394" i="59"/>
  <c r="N394" i="59"/>
  <c r="Q394" i="59"/>
  <c r="P394" i="59"/>
  <c r="S394" i="59"/>
  <c r="R394" i="59"/>
  <c r="U394" i="59"/>
  <c r="T394" i="59"/>
  <c r="W394" i="59"/>
  <c r="V394" i="59"/>
  <c r="Y394" i="59"/>
  <c r="X394" i="59"/>
  <c r="AA394" i="59"/>
  <c r="Z394" i="59"/>
  <c r="AC394" i="59"/>
  <c r="AB394" i="59"/>
  <c r="AE394" i="59"/>
  <c r="AD394" i="59"/>
  <c r="AG394" i="59"/>
  <c r="AF394" i="59"/>
  <c r="AI394" i="59"/>
  <c r="AH394" i="59"/>
  <c r="AK394" i="59"/>
  <c r="AJ394" i="59"/>
  <c r="AM394" i="59"/>
  <c r="AL394" i="59"/>
  <c r="AO394" i="59"/>
  <c r="AN394" i="59"/>
  <c r="I395" i="59"/>
  <c r="J395" i="59"/>
  <c r="K395" i="59"/>
  <c r="O395" i="59"/>
  <c r="N395" i="59" s="1"/>
  <c r="Q395" i="59"/>
  <c r="P395" i="59" s="1"/>
  <c r="S395" i="59"/>
  <c r="R395" i="59" s="1"/>
  <c r="U395" i="59"/>
  <c r="T395" i="59" s="1"/>
  <c r="W395" i="59"/>
  <c r="V395" i="59" s="1"/>
  <c r="Y395" i="59"/>
  <c r="X395" i="59" s="1"/>
  <c r="AA395" i="59"/>
  <c r="Z395" i="59" s="1"/>
  <c r="AC395" i="59"/>
  <c r="AB395" i="59" s="1"/>
  <c r="AE395" i="59"/>
  <c r="AD395" i="59" s="1"/>
  <c r="AG395" i="59"/>
  <c r="AF395" i="59" s="1"/>
  <c r="AI395" i="59"/>
  <c r="AH395" i="59" s="1"/>
  <c r="AK395" i="59"/>
  <c r="AJ395" i="59" s="1"/>
  <c r="AM395" i="59"/>
  <c r="AL395" i="59" s="1"/>
  <c r="AO395" i="59"/>
  <c r="AN395" i="59" s="1"/>
  <c r="I396" i="59"/>
  <c r="J396" i="59" s="1"/>
  <c r="K396" i="59"/>
  <c r="O396" i="59"/>
  <c r="N396" i="59" s="1"/>
  <c r="Q396" i="59"/>
  <c r="P396" i="59" s="1"/>
  <c r="S396" i="59"/>
  <c r="R396" i="59" s="1"/>
  <c r="U396" i="59"/>
  <c r="T396" i="59" s="1"/>
  <c r="W396" i="59"/>
  <c r="V396" i="59" s="1"/>
  <c r="Y396" i="59"/>
  <c r="X396" i="59" s="1"/>
  <c r="AA396" i="59"/>
  <c r="Z396" i="59" s="1"/>
  <c r="AC396" i="59"/>
  <c r="AB396" i="59" s="1"/>
  <c r="AE396" i="59"/>
  <c r="AD396" i="59" s="1"/>
  <c r="AG396" i="59"/>
  <c r="AF396" i="59" s="1"/>
  <c r="AI396" i="59"/>
  <c r="AH396" i="59" s="1"/>
  <c r="AK396" i="59"/>
  <c r="AJ396" i="59" s="1"/>
  <c r="AM396" i="59"/>
  <c r="AL396" i="59" s="1"/>
  <c r="AO396" i="59"/>
  <c r="AN396" i="59" s="1"/>
  <c r="I397" i="59"/>
  <c r="J397" i="59" s="1"/>
  <c r="K397" i="59"/>
  <c r="O397" i="59"/>
  <c r="N397" i="59" s="1"/>
  <c r="Q397" i="59"/>
  <c r="P397" i="59" s="1"/>
  <c r="S397" i="59"/>
  <c r="R397" i="59" s="1"/>
  <c r="U397" i="59"/>
  <c r="T397" i="59" s="1"/>
  <c r="W397" i="59"/>
  <c r="V397" i="59" s="1"/>
  <c r="Y397" i="59"/>
  <c r="X397" i="59" s="1"/>
  <c r="AA397" i="59"/>
  <c r="Z397" i="59" s="1"/>
  <c r="AC397" i="59"/>
  <c r="AB397" i="59" s="1"/>
  <c r="AE397" i="59"/>
  <c r="AD397" i="59" s="1"/>
  <c r="AG397" i="59"/>
  <c r="AF397" i="59" s="1"/>
  <c r="AI397" i="59"/>
  <c r="AH397" i="59" s="1"/>
  <c r="AK397" i="59"/>
  <c r="AJ397" i="59" s="1"/>
  <c r="AM397" i="59"/>
  <c r="AL397" i="59" s="1"/>
  <c r="AO397" i="59"/>
  <c r="AN397" i="59" s="1"/>
  <c r="I398" i="59"/>
  <c r="J398" i="59" s="1"/>
  <c r="K398" i="59"/>
  <c r="O398" i="59"/>
  <c r="N398" i="59"/>
  <c r="Q398" i="59"/>
  <c r="P398" i="59"/>
  <c r="S398" i="59"/>
  <c r="R398" i="59"/>
  <c r="U398" i="59"/>
  <c r="T398" i="59"/>
  <c r="W398" i="59"/>
  <c r="V398" i="59"/>
  <c r="Y398" i="59"/>
  <c r="X398" i="59"/>
  <c r="AA398" i="59"/>
  <c r="Z398" i="59"/>
  <c r="AC398" i="59"/>
  <c r="AB398" i="59"/>
  <c r="AE398" i="59"/>
  <c r="AD398" i="59"/>
  <c r="AG398" i="59"/>
  <c r="AF398" i="59"/>
  <c r="AI398" i="59"/>
  <c r="AH398" i="59"/>
  <c r="AK398" i="59"/>
  <c r="AJ398" i="59"/>
  <c r="AM398" i="59"/>
  <c r="AL398" i="59"/>
  <c r="AO398" i="59"/>
  <c r="AN398" i="59"/>
  <c r="I399" i="59"/>
  <c r="J399" i="59"/>
  <c r="K399" i="59"/>
  <c r="O399" i="59"/>
  <c r="N399" i="59" s="1"/>
  <c r="Q399" i="59"/>
  <c r="P399" i="59" s="1"/>
  <c r="S399" i="59"/>
  <c r="R399" i="59" s="1"/>
  <c r="U399" i="59"/>
  <c r="T399" i="59" s="1"/>
  <c r="W399" i="59"/>
  <c r="V399" i="59" s="1"/>
  <c r="Y399" i="59"/>
  <c r="X399" i="59" s="1"/>
  <c r="AA399" i="59"/>
  <c r="Z399" i="59" s="1"/>
  <c r="AC399" i="59"/>
  <c r="AB399" i="59" s="1"/>
  <c r="AE399" i="59"/>
  <c r="AD399" i="59" s="1"/>
  <c r="AG399" i="59"/>
  <c r="AF399" i="59" s="1"/>
  <c r="AI399" i="59"/>
  <c r="AH399" i="59" s="1"/>
  <c r="AK399" i="59"/>
  <c r="AJ399" i="59" s="1"/>
  <c r="AM399" i="59"/>
  <c r="AL399" i="59" s="1"/>
  <c r="AO399" i="59"/>
  <c r="AN399" i="59" s="1"/>
  <c r="I400" i="59"/>
  <c r="J400" i="59" s="1"/>
  <c r="K400" i="59"/>
  <c r="O400" i="59"/>
  <c r="N400" i="59" s="1"/>
  <c r="Q400" i="59"/>
  <c r="P400" i="59" s="1"/>
  <c r="S400" i="59"/>
  <c r="R400" i="59" s="1"/>
  <c r="U400" i="59"/>
  <c r="T400" i="59" s="1"/>
  <c r="W400" i="59"/>
  <c r="V400" i="59" s="1"/>
  <c r="Y400" i="59"/>
  <c r="X400" i="59" s="1"/>
  <c r="AA400" i="59"/>
  <c r="Z400" i="59" s="1"/>
  <c r="AC400" i="59"/>
  <c r="AB400" i="59" s="1"/>
  <c r="AE400" i="59"/>
  <c r="AD400" i="59" s="1"/>
  <c r="AG400" i="59"/>
  <c r="AF400" i="59" s="1"/>
  <c r="AI400" i="59"/>
  <c r="AH400" i="59" s="1"/>
  <c r="AK400" i="59"/>
  <c r="AJ400" i="59" s="1"/>
  <c r="AM400" i="59"/>
  <c r="AL400" i="59" s="1"/>
  <c r="AO400" i="59"/>
  <c r="AN400" i="59" s="1"/>
  <c r="I401" i="59"/>
  <c r="J401" i="59" s="1"/>
  <c r="K401" i="59"/>
  <c r="O401" i="59"/>
  <c r="N401" i="59" s="1"/>
  <c r="Q401" i="59"/>
  <c r="P401" i="59" s="1"/>
  <c r="S401" i="59"/>
  <c r="R401" i="59" s="1"/>
  <c r="U401" i="59"/>
  <c r="T401" i="59" s="1"/>
  <c r="W401" i="59"/>
  <c r="V401" i="59" s="1"/>
  <c r="Y401" i="59"/>
  <c r="X401" i="59" s="1"/>
  <c r="AA401" i="59"/>
  <c r="Z401" i="59" s="1"/>
  <c r="AC401" i="59"/>
  <c r="AB401" i="59" s="1"/>
  <c r="AE401" i="59"/>
  <c r="AD401" i="59" s="1"/>
  <c r="AG401" i="59"/>
  <c r="AF401" i="59" s="1"/>
  <c r="AI401" i="59"/>
  <c r="AH401" i="59" s="1"/>
  <c r="AK401" i="59"/>
  <c r="AJ401" i="59" s="1"/>
  <c r="AM401" i="59"/>
  <c r="AL401" i="59" s="1"/>
  <c r="AO401" i="59"/>
  <c r="AN401" i="59" s="1"/>
  <c r="I402" i="59"/>
  <c r="J402" i="59" s="1"/>
  <c r="K402" i="59"/>
  <c r="O402" i="59"/>
  <c r="N402" i="59"/>
  <c r="Q402" i="59"/>
  <c r="P402" i="59"/>
  <c r="S402" i="59"/>
  <c r="R402" i="59"/>
  <c r="U402" i="59"/>
  <c r="T402" i="59"/>
  <c r="W402" i="59"/>
  <c r="V402" i="59"/>
  <c r="Y402" i="59"/>
  <c r="X402" i="59"/>
  <c r="AA402" i="59"/>
  <c r="Z402" i="59"/>
  <c r="AC402" i="59"/>
  <c r="AB402" i="59"/>
  <c r="AE402" i="59"/>
  <c r="AD402" i="59"/>
  <c r="AG402" i="59"/>
  <c r="AF402" i="59"/>
  <c r="AI402" i="59"/>
  <c r="AH402" i="59"/>
  <c r="AK402" i="59"/>
  <c r="AJ402" i="59"/>
  <c r="AM402" i="59"/>
  <c r="AL402" i="59"/>
  <c r="AO402" i="59"/>
  <c r="AN402" i="59"/>
  <c r="I403" i="59"/>
  <c r="J403" i="59"/>
  <c r="K403" i="59"/>
  <c r="O403" i="59"/>
  <c r="N403" i="59" s="1"/>
  <c r="Q403" i="59"/>
  <c r="P403" i="59" s="1"/>
  <c r="S403" i="59"/>
  <c r="R403" i="59" s="1"/>
  <c r="U403" i="59"/>
  <c r="T403" i="59" s="1"/>
  <c r="W403" i="59"/>
  <c r="V403" i="59" s="1"/>
  <c r="Y403" i="59"/>
  <c r="X403" i="59" s="1"/>
  <c r="AA403" i="59"/>
  <c r="Z403" i="59" s="1"/>
  <c r="AC403" i="59"/>
  <c r="AB403" i="59" s="1"/>
  <c r="AE403" i="59"/>
  <c r="AD403" i="59" s="1"/>
  <c r="AG403" i="59"/>
  <c r="AF403" i="59" s="1"/>
  <c r="AI403" i="59"/>
  <c r="AH403" i="59" s="1"/>
  <c r="AK403" i="59"/>
  <c r="AJ403" i="59" s="1"/>
  <c r="AM403" i="59"/>
  <c r="AL403" i="59" s="1"/>
  <c r="AO403" i="59"/>
  <c r="AN403" i="59" s="1"/>
  <c r="I404" i="59"/>
  <c r="J404" i="59" s="1"/>
  <c r="K404" i="59"/>
  <c r="O404" i="59"/>
  <c r="N404" i="59" s="1"/>
  <c r="Q404" i="59"/>
  <c r="P404" i="59" s="1"/>
  <c r="S404" i="59"/>
  <c r="R404" i="59" s="1"/>
  <c r="U404" i="59"/>
  <c r="T404" i="59" s="1"/>
  <c r="W404" i="59"/>
  <c r="V404" i="59" s="1"/>
  <c r="Y404" i="59"/>
  <c r="X404" i="59" s="1"/>
  <c r="AA404" i="59"/>
  <c r="Z404" i="59" s="1"/>
  <c r="AC404" i="59"/>
  <c r="AB404" i="59" s="1"/>
  <c r="AE404" i="59"/>
  <c r="AD404" i="59" s="1"/>
  <c r="AG404" i="59"/>
  <c r="AF404" i="59" s="1"/>
  <c r="AI404" i="59"/>
  <c r="AH404" i="59" s="1"/>
  <c r="AK404" i="59"/>
  <c r="AJ404" i="59" s="1"/>
  <c r="AM404" i="59"/>
  <c r="AL404" i="59" s="1"/>
  <c r="AO404" i="59"/>
  <c r="AN404" i="59" s="1"/>
  <c r="I405" i="59"/>
  <c r="J405" i="59" s="1"/>
  <c r="K405" i="59"/>
  <c r="O405" i="59"/>
  <c r="N405" i="59" s="1"/>
  <c r="Q405" i="59"/>
  <c r="P405" i="59" s="1"/>
  <c r="S405" i="59"/>
  <c r="R405" i="59" s="1"/>
  <c r="U405" i="59"/>
  <c r="T405" i="59" s="1"/>
  <c r="W405" i="59"/>
  <c r="V405" i="59" s="1"/>
  <c r="Y405" i="59"/>
  <c r="X405" i="59" s="1"/>
  <c r="AA405" i="59"/>
  <c r="Z405" i="59" s="1"/>
  <c r="AC405" i="59"/>
  <c r="AB405" i="59" s="1"/>
  <c r="AE405" i="59"/>
  <c r="AD405" i="59" s="1"/>
  <c r="AG405" i="59"/>
  <c r="AF405" i="59" s="1"/>
  <c r="AI405" i="59"/>
  <c r="AH405" i="59" s="1"/>
  <c r="AK405" i="59"/>
  <c r="AJ405" i="59" s="1"/>
  <c r="AM405" i="59"/>
  <c r="AL405" i="59" s="1"/>
  <c r="AO405" i="59"/>
  <c r="AN405" i="59" s="1"/>
  <c r="I406" i="59"/>
  <c r="J406" i="59" s="1"/>
  <c r="K406" i="59"/>
  <c r="O406" i="59"/>
  <c r="N406" i="59"/>
  <c r="Q406" i="59"/>
  <c r="P406" i="59"/>
  <c r="S406" i="59"/>
  <c r="R406" i="59"/>
  <c r="U406" i="59"/>
  <c r="T406" i="59"/>
  <c r="W406" i="59"/>
  <c r="V406" i="59"/>
  <c r="Y406" i="59"/>
  <c r="X406" i="59"/>
  <c r="AA406" i="59"/>
  <c r="Z406" i="59"/>
  <c r="AC406" i="59"/>
  <c r="AB406" i="59"/>
  <c r="AE406" i="59"/>
  <c r="AD406" i="59"/>
  <c r="AG406" i="59"/>
  <c r="AF406" i="59"/>
  <c r="AI406" i="59"/>
  <c r="AH406" i="59"/>
  <c r="AK406" i="59"/>
  <c r="AJ406" i="59"/>
  <c r="AM406" i="59"/>
  <c r="AL406" i="59"/>
  <c r="AO406" i="59"/>
  <c r="AN406" i="59"/>
  <c r="I407" i="59"/>
  <c r="J407" i="59"/>
  <c r="K407" i="59"/>
  <c r="O407" i="59"/>
  <c r="N407" i="59" s="1"/>
  <c r="Q407" i="59"/>
  <c r="P407" i="59" s="1"/>
  <c r="S407" i="59"/>
  <c r="R407" i="59" s="1"/>
  <c r="U407" i="59"/>
  <c r="T407" i="59" s="1"/>
  <c r="W407" i="59"/>
  <c r="V407" i="59" s="1"/>
  <c r="Y407" i="59"/>
  <c r="X407" i="59" s="1"/>
  <c r="AA407" i="59"/>
  <c r="Z407" i="59" s="1"/>
  <c r="AC407" i="59"/>
  <c r="AB407" i="59" s="1"/>
  <c r="AE407" i="59"/>
  <c r="AD407" i="59" s="1"/>
  <c r="AG407" i="59"/>
  <c r="AF407" i="59" s="1"/>
  <c r="AI407" i="59"/>
  <c r="AH407" i="59" s="1"/>
  <c r="AK407" i="59"/>
  <c r="AJ407" i="59" s="1"/>
  <c r="AM407" i="59"/>
  <c r="AL407" i="59" s="1"/>
  <c r="AO407" i="59"/>
  <c r="AN407" i="59" s="1"/>
  <c r="I408" i="59"/>
  <c r="J408" i="59" s="1"/>
  <c r="K408" i="59"/>
  <c r="O408" i="59"/>
  <c r="N408" i="59" s="1"/>
  <c r="Q408" i="59"/>
  <c r="P408" i="59" s="1"/>
  <c r="S408" i="59"/>
  <c r="R408" i="59" s="1"/>
  <c r="U408" i="59"/>
  <c r="T408" i="59" s="1"/>
  <c r="W408" i="59"/>
  <c r="V408" i="59" s="1"/>
  <c r="Y408" i="59"/>
  <c r="X408" i="59" s="1"/>
  <c r="AA408" i="59"/>
  <c r="Z408" i="59" s="1"/>
  <c r="AC408" i="59"/>
  <c r="AB408" i="59" s="1"/>
  <c r="AE408" i="59"/>
  <c r="AD408" i="59" s="1"/>
  <c r="AG408" i="59"/>
  <c r="AF408" i="59" s="1"/>
  <c r="AI408" i="59"/>
  <c r="AH408" i="59" s="1"/>
  <c r="AK408" i="59"/>
  <c r="AJ408" i="59" s="1"/>
  <c r="AM408" i="59"/>
  <c r="AL408" i="59" s="1"/>
  <c r="AO408" i="59"/>
  <c r="AN408" i="59" s="1"/>
  <c r="I409" i="59"/>
  <c r="J409" i="59" s="1"/>
  <c r="K409" i="59"/>
  <c r="O409" i="59"/>
  <c r="N409" i="59" s="1"/>
  <c r="Q409" i="59"/>
  <c r="P409" i="59" s="1"/>
  <c r="S409" i="59"/>
  <c r="R409" i="59" s="1"/>
  <c r="U409" i="59"/>
  <c r="T409" i="59" s="1"/>
  <c r="W409" i="59"/>
  <c r="V409" i="59" s="1"/>
  <c r="Y409" i="59"/>
  <c r="X409" i="59" s="1"/>
  <c r="AA409" i="59"/>
  <c r="Z409" i="59" s="1"/>
  <c r="AC409" i="59"/>
  <c r="AB409" i="59" s="1"/>
  <c r="AE409" i="59"/>
  <c r="AD409" i="59" s="1"/>
  <c r="AG409" i="59"/>
  <c r="AF409" i="59" s="1"/>
  <c r="AI409" i="59"/>
  <c r="AH409" i="59" s="1"/>
  <c r="AK409" i="59"/>
  <c r="AJ409" i="59" s="1"/>
  <c r="AM409" i="59"/>
  <c r="AL409" i="59" s="1"/>
  <c r="AO409" i="59"/>
  <c r="AN409" i="59" s="1"/>
  <c r="I410" i="59"/>
  <c r="J410" i="59" s="1"/>
  <c r="K410" i="59"/>
  <c r="O410" i="59"/>
  <c r="N410" i="59"/>
  <c r="Q410" i="59"/>
  <c r="P410" i="59"/>
  <c r="S410" i="59"/>
  <c r="R410" i="59"/>
  <c r="U410" i="59"/>
  <c r="T410" i="59"/>
  <c r="W410" i="59"/>
  <c r="V410" i="59"/>
  <c r="Y410" i="59"/>
  <c r="X410" i="59"/>
  <c r="AA410" i="59"/>
  <c r="Z410" i="59"/>
  <c r="AC410" i="59"/>
  <c r="AB410" i="59"/>
  <c r="AE410" i="59"/>
  <c r="AD410" i="59"/>
  <c r="AG410" i="59"/>
  <c r="AF410" i="59"/>
  <c r="AI410" i="59"/>
  <c r="AH410" i="59"/>
  <c r="AK410" i="59"/>
  <c r="AJ410" i="59"/>
  <c r="AM410" i="59"/>
  <c r="AL410" i="59"/>
  <c r="AO410" i="59"/>
  <c r="AN410" i="59"/>
  <c r="I411" i="59"/>
  <c r="J411" i="59"/>
  <c r="K411" i="59"/>
  <c r="O411" i="59"/>
  <c r="N411" i="59" s="1"/>
  <c r="Q411" i="59"/>
  <c r="P411" i="59" s="1"/>
  <c r="S411" i="59"/>
  <c r="R411" i="59" s="1"/>
  <c r="U411" i="59"/>
  <c r="T411" i="59" s="1"/>
  <c r="W411" i="59"/>
  <c r="V411" i="59" s="1"/>
  <c r="Y411" i="59"/>
  <c r="X411" i="59" s="1"/>
  <c r="AA411" i="59"/>
  <c r="Z411" i="59" s="1"/>
  <c r="AC411" i="59"/>
  <c r="AB411" i="59" s="1"/>
  <c r="AE411" i="59"/>
  <c r="AD411" i="59" s="1"/>
  <c r="AG411" i="59"/>
  <c r="AF411" i="59" s="1"/>
  <c r="AI411" i="59"/>
  <c r="AH411" i="59" s="1"/>
  <c r="AK411" i="59"/>
  <c r="AJ411" i="59" s="1"/>
  <c r="AM411" i="59"/>
  <c r="AL411" i="59" s="1"/>
  <c r="AO411" i="59"/>
  <c r="AN411" i="59" s="1"/>
  <c r="I412" i="59"/>
  <c r="J412" i="59" s="1"/>
  <c r="K412" i="59"/>
  <c r="O412" i="59"/>
  <c r="N412" i="59" s="1"/>
  <c r="Q412" i="59"/>
  <c r="P412" i="59" s="1"/>
  <c r="S412" i="59"/>
  <c r="R412" i="59" s="1"/>
  <c r="U412" i="59"/>
  <c r="T412" i="59" s="1"/>
  <c r="W412" i="59"/>
  <c r="V412" i="59" s="1"/>
  <c r="Y412" i="59"/>
  <c r="X412" i="59" s="1"/>
  <c r="AA412" i="59"/>
  <c r="Z412" i="59" s="1"/>
  <c r="AC412" i="59"/>
  <c r="AB412" i="59" s="1"/>
  <c r="AE412" i="59"/>
  <c r="AD412" i="59" s="1"/>
  <c r="AG412" i="59"/>
  <c r="AF412" i="59" s="1"/>
  <c r="AI412" i="59"/>
  <c r="AH412" i="59" s="1"/>
  <c r="AK412" i="59"/>
  <c r="AJ412" i="59" s="1"/>
  <c r="AM412" i="59"/>
  <c r="AL412" i="59" s="1"/>
  <c r="AO412" i="59"/>
  <c r="AN412" i="59" s="1"/>
  <c r="I413" i="59"/>
  <c r="J413" i="59" s="1"/>
  <c r="K413" i="59"/>
  <c r="O413" i="59"/>
  <c r="N413" i="59" s="1"/>
  <c r="Q413" i="59"/>
  <c r="P413" i="59" s="1"/>
  <c r="S413" i="59"/>
  <c r="R413" i="59" s="1"/>
  <c r="U413" i="59"/>
  <c r="T413" i="59" s="1"/>
  <c r="W413" i="59"/>
  <c r="V413" i="59" s="1"/>
  <c r="Y413" i="59"/>
  <c r="X413" i="59" s="1"/>
  <c r="AA413" i="59"/>
  <c r="Z413" i="59" s="1"/>
  <c r="AC413" i="59"/>
  <c r="AB413" i="59" s="1"/>
  <c r="AE413" i="59"/>
  <c r="AD413" i="59" s="1"/>
  <c r="AG413" i="59"/>
  <c r="AF413" i="59" s="1"/>
  <c r="AI413" i="59"/>
  <c r="AH413" i="59" s="1"/>
  <c r="AK413" i="59"/>
  <c r="AJ413" i="59" s="1"/>
  <c r="AM413" i="59"/>
  <c r="AL413" i="59" s="1"/>
  <c r="AO413" i="59"/>
  <c r="AN413" i="59" s="1"/>
  <c r="I414" i="59"/>
  <c r="J414" i="59" s="1"/>
  <c r="K414" i="59"/>
  <c r="O414" i="59"/>
  <c r="N414" i="59"/>
  <c r="Q414" i="59"/>
  <c r="P414" i="59"/>
  <c r="S414" i="59"/>
  <c r="R414" i="59"/>
  <c r="U414" i="59"/>
  <c r="T414" i="59"/>
  <c r="W414" i="59"/>
  <c r="V414" i="59"/>
  <c r="Y414" i="59"/>
  <c r="X414" i="59"/>
  <c r="AA414" i="59"/>
  <c r="Z414" i="59"/>
  <c r="AC414" i="59"/>
  <c r="AB414" i="59"/>
  <c r="AE414" i="59"/>
  <c r="AD414" i="59"/>
  <c r="AG414" i="59"/>
  <c r="AF414" i="59"/>
  <c r="AI414" i="59"/>
  <c r="AH414" i="59"/>
  <c r="AK414" i="59"/>
  <c r="AJ414" i="59"/>
  <c r="AM414" i="59"/>
  <c r="AL414" i="59"/>
  <c r="AO414" i="59"/>
  <c r="AN414" i="59"/>
  <c r="I415" i="59"/>
  <c r="J415" i="59"/>
  <c r="K415" i="59"/>
  <c r="O415" i="59"/>
  <c r="N415" i="59" s="1"/>
  <c r="Q415" i="59"/>
  <c r="P415" i="59" s="1"/>
  <c r="S415" i="59"/>
  <c r="R415" i="59" s="1"/>
  <c r="U415" i="59"/>
  <c r="T415" i="59" s="1"/>
  <c r="W415" i="59"/>
  <c r="V415" i="59" s="1"/>
  <c r="Y415" i="59"/>
  <c r="X415" i="59" s="1"/>
  <c r="AA415" i="59"/>
  <c r="Z415" i="59" s="1"/>
  <c r="AC415" i="59"/>
  <c r="AB415" i="59" s="1"/>
  <c r="AE415" i="59"/>
  <c r="AD415" i="59" s="1"/>
  <c r="AG415" i="59"/>
  <c r="AF415" i="59" s="1"/>
  <c r="AI415" i="59"/>
  <c r="AH415" i="59" s="1"/>
  <c r="AK415" i="59"/>
  <c r="AJ415" i="59" s="1"/>
  <c r="AM415" i="59"/>
  <c r="AL415" i="59" s="1"/>
  <c r="AO415" i="59"/>
  <c r="AN415" i="59" s="1"/>
  <c r="I416" i="59"/>
  <c r="J416" i="59" s="1"/>
  <c r="K416" i="59"/>
  <c r="O416" i="59"/>
  <c r="N416" i="59" s="1"/>
  <c r="Q416" i="59"/>
  <c r="P416" i="59" s="1"/>
  <c r="S416" i="59"/>
  <c r="R416" i="59" s="1"/>
  <c r="U416" i="59"/>
  <c r="T416" i="59" s="1"/>
  <c r="W416" i="59"/>
  <c r="V416" i="59" s="1"/>
  <c r="Y416" i="59"/>
  <c r="X416" i="59" s="1"/>
  <c r="AA416" i="59"/>
  <c r="Z416" i="59" s="1"/>
  <c r="AC416" i="59"/>
  <c r="AB416" i="59" s="1"/>
  <c r="AE416" i="59"/>
  <c r="AD416" i="59" s="1"/>
  <c r="AG416" i="59"/>
  <c r="AF416" i="59" s="1"/>
  <c r="AI416" i="59"/>
  <c r="AH416" i="59" s="1"/>
  <c r="AK416" i="59"/>
  <c r="AJ416" i="59" s="1"/>
  <c r="AM416" i="59"/>
  <c r="AL416" i="59" s="1"/>
  <c r="AO416" i="59"/>
  <c r="AN416" i="59" s="1"/>
  <c r="I417" i="59"/>
  <c r="J417" i="59" s="1"/>
  <c r="K417" i="59"/>
  <c r="O417" i="59"/>
  <c r="N417" i="59" s="1"/>
  <c r="Q417" i="59"/>
  <c r="P417" i="59" s="1"/>
  <c r="S417" i="59"/>
  <c r="R417" i="59" s="1"/>
  <c r="U417" i="59"/>
  <c r="T417" i="59" s="1"/>
  <c r="W417" i="59"/>
  <c r="V417" i="59" s="1"/>
  <c r="Y417" i="59"/>
  <c r="X417" i="59" s="1"/>
  <c r="AA417" i="59"/>
  <c r="Z417" i="59" s="1"/>
  <c r="AC417" i="59"/>
  <c r="AB417" i="59" s="1"/>
  <c r="AE417" i="59"/>
  <c r="AD417" i="59" s="1"/>
  <c r="AG417" i="59"/>
  <c r="AF417" i="59" s="1"/>
  <c r="AI417" i="59"/>
  <c r="AH417" i="59" s="1"/>
  <c r="AK417" i="59"/>
  <c r="AJ417" i="59" s="1"/>
  <c r="AM417" i="59"/>
  <c r="AL417" i="59" s="1"/>
  <c r="AO417" i="59"/>
  <c r="AN417" i="59" s="1"/>
  <c r="I418" i="59"/>
  <c r="J418" i="59" s="1"/>
  <c r="K418" i="59"/>
  <c r="O418" i="59"/>
  <c r="N418" i="59"/>
  <c r="Q418" i="59"/>
  <c r="P418" i="59"/>
  <c r="S418" i="59"/>
  <c r="R418" i="59"/>
  <c r="U418" i="59"/>
  <c r="T418" i="59"/>
  <c r="W418" i="59"/>
  <c r="V418" i="59"/>
  <c r="Y418" i="59"/>
  <c r="X418" i="59"/>
  <c r="AA418" i="59"/>
  <c r="Z418" i="59"/>
  <c r="AC418" i="59"/>
  <c r="AB418" i="59"/>
  <c r="AE418" i="59"/>
  <c r="AD418" i="59"/>
  <c r="AG418" i="59"/>
  <c r="AF418" i="59"/>
  <c r="AI418" i="59"/>
  <c r="AH418" i="59"/>
  <c r="AK418" i="59"/>
  <c r="AJ418" i="59"/>
  <c r="AM418" i="59"/>
  <c r="AL418" i="59"/>
  <c r="AO418" i="59"/>
  <c r="AN418" i="59"/>
  <c r="I419" i="59"/>
  <c r="J419" i="59"/>
  <c r="K419" i="59"/>
  <c r="O419" i="59"/>
  <c r="N419" i="59" s="1"/>
  <c r="Q419" i="59"/>
  <c r="P419" i="59" s="1"/>
  <c r="S419" i="59"/>
  <c r="R419" i="59" s="1"/>
  <c r="U419" i="59"/>
  <c r="T419" i="59" s="1"/>
  <c r="W419" i="59"/>
  <c r="V419" i="59" s="1"/>
  <c r="Y419" i="59"/>
  <c r="X419" i="59" s="1"/>
  <c r="AA419" i="59"/>
  <c r="Z419" i="59" s="1"/>
  <c r="AC419" i="59"/>
  <c r="AB419" i="59" s="1"/>
  <c r="AE419" i="59"/>
  <c r="AD419" i="59" s="1"/>
  <c r="AG419" i="59"/>
  <c r="AF419" i="59" s="1"/>
  <c r="AI419" i="59"/>
  <c r="AH419" i="59" s="1"/>
  <c r="AK419" i="59"/>
  <c r="AJ419" i="59" s="1"/>
  <c r="AM419" i="59"/>
  <c r="AL419" i="59" s="1"/>
  <c r="AO419" i="59"/>
  <c r="AN419" i="59" s="1"/>
  <c r="I420" i="59"/>
  <c r="J420" i="59" s="1"/>
  <c r="K420" i="59"/>
  <c r="O420" i="59"/>
  <c r="N420" i="59" s="1"/>
  <c r="Q420" i="59"/>
  <c r="P420" i="59" s="1"/>
  <c r="S420" i="59"/>
  <c r="R420" i="59" s="1"/>
  <c r="U420" i="59"/>
  <c r="T420" i="59" s="1"/>
  <c r="W420" i="59"/>
  <c r="V420" i="59" s="1"/>
  <c r="Y420" i="59"/>
  <c r="X420" i="59" s="1"/>
  <c r="AA420" i="59"/>
  <c r="Z420" i="59" s="1"/>
  <c r="AC420" i="59"/>
  <c r="AB420" i="59" s="1"/>
  <c r="AE420" i="59"/>
  <c r="AD420" i="59" s="1"/>
  <c r="AG420" i="59"/>
  <c r="AF420" i="59" s="1"/>
  <c r="AI420" i="59"/>
  <c r="AH420" i="59" s="1"/>
  <c r="AK420" i="59"/>
  <c r="AJ420" i="59" s="1"/>
  <c r="AM420" i="59"/>
  <c r="AL420" i="59" s="1"/>
  <c r="AO420" i="59"/>
  <c r="AN420" i="59" s="1"/>
  <c r="I421" i="59"/>
  <c r="J421" i="59" s="1"/>
  <c r="K421" i="59"/>
  <c r="O421" i="59"/>
  <c r="N421" i="59" s="1"/>
  <c r="Q421" i="59"/>
  <c r="P421" i="59" s="1"/>
  <c r="S421" i="59"/>
  <c r="R421" i="59" s="1"/>
  <c r="U421" i="59"/>
  <c r="T421" i="59" s="1"/>
  <c r="W421" i="59"/>
  <c r="V421" i="59" s="1"/>
  <c r="Y421" i="59"/>
  <c r="X421" i="59" s="1"/>
  <c r="AA421" i="59"/>
  <c r="Z421" i="59" s="1"/>
  <c r="AC421" i="59"/>
  <c r="AB421" i="59" s="1"/>
  <c r="AE421" i="59"/>
  <c r="AD421" i="59" s="1"/>
  <c r="AG421" i="59"/>
  <c r="AF421" i="59" s="1"/>
  <c r="AI421" i="59"/>
  <c r="AH421" i="59" s="1"/>
  <c r="AK421" i="59"/>
  <c r="AJ421" i="59" s="1"/>
  <c r="AM421" i="59"/>
  <c r="AL421" i="59" s="1"/>
  <c r="AO421" i="59"/>
  <c r="AN421" i="59" s="1"/>
  <c r="I422" i="59"/>
  <c r="J422" i="59" s="1"/>
  <c r="K422" i="59"/>
  <c r="O422" i="59"/>
  <c r="N422" i="59"/>
  <c r="Q422" i="59"/>
  <c r="P422" i="59"/>
  <c r="S422" i="59"/>
  <c r="R422" i="59"/>
  <c r="U422" i="59"/>
  <c r="T422" i="59"/>
  <c r="W422" i="59"/>
  <c r="V422" i="59"/>
  <c r="Y422" i="59"/>
  <c r="X422" i="59"/>
  <c r="AA422" i="59"/>
  <c r="Z422" i="59"/>
  <c r="AC422" i="59"/>
  <c r="AB422" i="59"/>
  <c r="AE422" i="59"/>
  <c r="AD422" i="59"/>
  <c r="AG422" i="59"/>
  <c r="AF422" i="59"/>
  <c r="AI422" i="59"/>
  <c r="AH422" i="59"/>
  <c r="AK422" i="59"/>
  <c r="AJ422" i="59"/>
  <c r="AM422" i="59"/>
  <c r="AL422" i="59"/>
  <c r="AO422" i="59"/>
  <c r="AN422" i="59"/>
  <c r="I423" i="59"/>
  <c r="J423" i="59"/>
  <c r="K423" i="59"/>
  <c r="O423" i="59"/>
  <c r="N423" i="59" s="1"/>
  <c r="Q423" i="59"/>
  <c r="P423" i="59" s="1"/>
  <c r="S423" i="59"/>
  <c r="R423" i="59" s="1"/>
  <c r="U423" i="59"/>
  <c r="T423" i="59" s="1"/>
  <c r="W423" i="59"/>
  <c r="V423" i="59" s="1"/>
  <c r="Y423" i="59"/>
  <c r="X423" i="59" s="1"/>
  <c r="AA423" i="59"/>
  <c r="Z423" i="59" s="1"/>
  <c r="AC423" i="59"/>
  <c r="AB423" i="59" s="1"/>
  <c r="AE423" i="59"/>
  <c r="AD423" i="59" s="1"/>
  <c r="AG423" i="59"/>
  <c r="AF423" i="59" s="1"/>
  <c r="AI423" i="59"/>
  <c r="AH423" i="59" s="1"/>
  <c r="AK423" i="59"/>
  <c r="AJ423" i="59" s="1"/>
  <c r="AM423" i="59"/>
  <c r="AL423" i="59" s="1"/>
  <c r="AO423" i="59"/>
  <c r="AN423" i="59" s="1"/>
  <c r="I424" i="59"/>
  <c r="J424" i="59" s="1"/>
  <c r="K424" i="59"/>
  <c r="O424" i="59"/>
  <c r="N424" i="59" s="1"/>
  <c r="Q424" i="59"/>
  <c r="P424" i="59" s="1"/>
  <c r="S424" i="59"/>
  <c r="R424" i="59" s="1"/>
  <c r="U424" i="59"/>
  <c r="T424" i="59" s="1"/>
  <c r="W424" i="59"/>
  <c r="V424" i="59" s="1"/>
  <c r="Y424" i="59"/>
  <c r="X424" i="59" s="1"/>
  <c r="AA424" i="59"/>
  <c r="Z424" i="59" s="1"/>
  <c r="AC424" i="59"/>
  <c r="AB424" i="59" s="1"/>
  <c r="AE424" i="59"/>
  <c r="AD424" i="59" s="1"/>
  <c r="AG424" i="59"/>
  <c r="AF424" i="59" s="1"/>
  <c r="AI424" i="59"/>
  <c r="AH424" i="59" s="1"/>
  <c r="AK424" i="59"/>
  <c r="AJ424" i="59" s="1"/>
  <c r="AM424" i="59"/>
  <c r="AL424" i="59" s="1"/>
  <c r="AO424" i="59"/>
  <c r="AN424" i="59" s="1"/>
  <c r="I425" i="59"/>
  <c r="J425" i="59" s="1"/>
  <c r="K425" i="59"/>
  <c r="O425" i="59"/>
  <c r="N425" i="59" s="1"/>
  <c r="Q425" i="59"/>
  <c r="P425" i="59" s="1"/>
  <c r="S425" i="59"/>
  <c r="R425" i="59" s="1"/>
  <c r="U425" i="59"/>
  <c r="T425" i="59" s="1"/>
  <c r="W425" i="59"/>
  <c r="V425" i="59" s="1"/>
  <c r="Y425" i="59"/>
  <c r="X425" i="59" s="1"/>
  <c r="AA425" i="59"/>
  <c r="Z425" i="59" s="1"/>
  <c r="AC425" i="59"/>
  <c r="AB425" i="59" s="1"/>
  <c r="AE425" i="59"/>
  <c r="AD425" i="59" s="1"/>
  <c r="AG425" i="59"/>
  <c r="AF425" i="59" s="1"/>
  <c r="AI425" i="59"/>
  <c r="AH425" i="59" s="1"/>
  <c r="AK425" i="59"/>
  <c r="AJ425" i="59" s="1"/>
  <c r="AM425" i="59"/>
  <c r="AL425" i="59" s="1"/>
  <c r="AO425" i="59"/>
  <c r="AN425" i="59" s="1"/>
  <c r="AK426" i="59"/>
  <c r="AM426" i="59"/>
  <c r="AO426" i="59"/>
  <c r="I427" i="59"/>
  <c r="J427" i="59" s="1"/>
  <c r="K427" i="59"/>
  <c r="O427" i="59"/>
  <c r="N427" i="59" s="1"/>
  <c r="Q427" i="59"/>
  <c r="P427" i="59" s="1"/>
  <c r="S427" i="59"/>
  <c r="R427" i="59" s="1"/>
  <c r="U427" i="59"/>
  <c r="T427" i="59" s="1"/>
  <c r="W427" i="59"/>
  <c r="V427" i="59" s="1"/>
  <c r="Y427" i="59"/>
  <c r="X427" i="59" s="1"/>
  <c r="AA427" i="59"/>
  <c r="Z427" i="59" s="1"/>
  <c r="AC427" i="59"/>
  <c r="AB427" i="59" s="1"/>
  <c r="AE427" i="59"/>
  <c r="AD427" i="59" s="1"/>
  <c r="AG427" i="59"/>
  <c r="AF427" i="59" s="1"/>
  <c r="AI427" i="59"/>
  <c r="AH427" i="59" s="1"/>
  <c r="AK427" i="59"/>
  <c r="AJ427" i="59" s="1"/>
  <c r="AM427" i="59"/>
  <c r="AL427" i="59" s="1"/>
  <c r="AO427" i="59"/>
  <c r="AN427" i="59" s="1"/>
  <c r="I428" i="59"/>
  <c r="J428" i="59" s="1"/>
  <c r="K428" i="59"/>
  <c r="O428" i="59"/>
  <c r="N428" i="59" s="1"/>
  <c r="Q428" i="59"/>
  <c r="P428" i="59" s="1"/>
  <c r="S428" i="59"/>
  <c r="R428" i="59" s="1"/>
  <c r="U428" i="59"/>
  <c r="T428" i="59" s="1"/>
  <c r="W428" i="59"/>
  <c r="V428" i="59" s="1"/>
  <c r="Y428" i="59"/>
  <c r="X428" i="59" s="1"/>
  <c r="AA428" i="59"/>
  <c r="Z428" i="59" s="1"/>
  <c r="AC428" i="59"/>
  <c r="AB428" i="59" s="1"/>
  <c r="AE428" i="59"/>
  <c r="AD428" i="59" s="1"/>
  <c r="AG428" i="59"/>
  <c r="AF428" i="59" s="1"/>
  <c r="AI428" i="59"/>
  <c r="AH428" i="59" s="1"/>
  <c r="AK428" i="59"/>
  <c r="AJ428" i="59" s="1"/>
  <c r="AM428" i="59"/>
  <c r="AL428" i="59" s="1"/>
  <c r="AO428" i="59"/>
  <c r="AN428" i="59" s="1"/>
  <c r="I429" i="59"/>
  <c r="J429" i="59" s="1"/>
  <c r="K429" i="59"/>
  <c r="O429" i="59"/>
  <c r="N429" i="59"/>
  <c r="Q429" i="59"/>
  <c r="P429" i="59"/>
  <c r="S429" i="59"/>
  <c r="R429" i="59"/>
  <c r="U429" i="59"/>
  <c r="T429" i="59"/>
  <c r="W429" i="59"/>
  <c r="V429" i="59"/>
  <c r="Y429" i="59"/>
  <c r="X429" i="59"/>
  <c r="AA429" i="59"/>
  <c r="Z429" i="59"/>
  <c r="AC429" i="59"/>
  <c r="AB429" i="59"/>
  <c r="AE429" i="59"/>
  <c r="AD429" i="59"/>
  <c r="AG429" i="59"/>
  <c r="AF429" i="59"/>
  <c r="AI429" i="59"/>
  <c r="AH429" i="59"/>
  <c r="AK429" i="59"/>
  <c r="AJ429" i="59"/>
  <c r="AM429" i="59"/>
  <c r="AL429" i="59"/>
  <c r="AO429" i="59"/>
  <c r="AN429" i="59"/>
  <c r="I430" i="59"/>
  <c r="J430" i="59"/>
  <c r="K430" i="59"/>
  <c r="O430" i="59"/>
  <c r="N430" i="59" s="1"/>
  <c r="Q430" i="59"/>
  <c r="P430" i="59" s="1"/>
  <c r="S430" i="59"/>
  <c r="R430" i="59" s="1"/>
  <c r="U430" i="59"/>
  <c r="T430" i="59" s="1"/>
  <c r="W430" i="59"/>
  <c r="V430" i="59" s="1"/>
  <c r="Y430" i="59"/>
  <c r="X430" i="59" s="1"/>
  <c r="AA430" i="59"/>
  <c r="Z430" i="59" s="1"/>
  <c r="AC430" i="59"/>
  <c r="AB430" i="59" s="1"/>
  <c r="AE430" i="59"/>
  <c r="AD430" i="59" s="1"/>
  <c r="AG430" i="59"/>
  <c r="AF430" i="59" s="1"/>
  <c r="AI430" i="59"/>
  <c r="AH430" i="59" s="1"/>
  <c r="AK430" i="59"/>
  <c r="AJ430" i="59" s="1"/>
  <c r="AM430" i="59"/>
  <c r="AL430" i="59" s="1"/>
  <c r="AO430" i="59"/>
  <c r="AN430" i="59" s="1"/>
  <c r="I431" i="59"/>
  <c r="J431" i="59" s="1"/>
  <c r="K431" i="59"/>
  <c r="O431" i="59"/>
  <c r="N431" i="59" s="1"/>
  <c r="Q431" i="59"/>
  <c r="P431" i="59" s="1"/>
  <c r="S431" i="59"/>
  <c r="R431" i="59" s="1"/>
  <c r="U431" i="59"/>
  <c r="T431" i="59" s="1"/>
  <c r="W431" i="59"/>
  <c r="V431" i="59" s="1"/>
  <c r="Y431" i="59"/>
  <c r="X431" i="59" s="1"/>
  <c r="AA431" i="59"/>
  <c r="Z431" i="59" s="1"/>
  <c r="AC431" i="59"/>
  <c r="AB431" i="59" s="1"/>
  <c r="AE431" i="59"/>
  <c r="AD431" i="59" s="1"/>
  <c r="AG431" i="59"/>
  <c r="AF431" i="59" s="1"/>
  <c r="AI431" i="59"/>
  <c r="AH431" i="59" s="1"/>
  <c r="AK431" i="59"/>
  <c r="AJ431" i="59" s="1"/>
  <c r="AM431" i="59"/>
  <c r="AL431" i="59" s="1"/>
  <c r="AO431" i="59"/>
  <c r="AN431" i="59" s="1"/>
  <c r="I432" i="59"/>
  <c r="J432" i="59" s="1"/>
  <c r="K432" i="59"/>
  <c r="O432" i="59"/>
  <c r="N432" i="59" s="1"/>
  <c r="Q432" i="59"/>
  <c r="P432" i="59" s="1"/>
  <c r="S432" i="59"/>
  <c r="R432" i="59" s="1"/>
  <c r="U432" i="59"/>
  <c r="T432" i="59" s="1"/>
  <c r="W432" i="59"/>
  <c r="V432" i="59" s="1"/>
  <c r="Y432" i="59"/>
  <c r="X432" i="59" s="1"/>
  <c r="AA432" i="59"/>
  <c r="Z432" i="59" s="1"/>
  <c r="AC432" i="59"/>
  <c r="AB432" i="59" s="1"/>
  <c r="AE432" i="59"/>
  <c r="AD432" i="59" s="1"/>
  <c r="AG432" i="59"/>
  <c r="AF432" i="59" s="1"/>
  <c r="AI432" i="59"/>
  <c r="AH432" i="59" s="1"/>
  <c r="AK432" i="59"/>
  <c r="AJ432" i="59" s="1"/>
  <c r="AM432" i="59"/>
  <c r="AL432" i="59" s="1"/>
  <c r="AO432" i="59"/>
  <c r="AN432" i="59" s="1"/>
  <c r="I433" i="59"/>
  <c r="J433" i="59" s="1"/>
  <c r="K433" i="59"/>
  <c r="O433" i="59"/>
  <c r="N433" i="59"/>
  <c r="Q433" i="59"/>
  <c r="P433" i="59"/>
  <c r="S433" i="59"/>
  <c r="R433" i="59"/>
  <c r="U433" i="59"/>
  <c r="T433" i="59"/>
  <c r="W433" i="59"/>
  <c r="V433" i="59"/>
  <c r="Y433" i="59"/>
  <c r="X433" i="59"/>
  <c r="AA433" i="59"/>
  <c r="Z433" i="59"/>
  <c r="AC433" i="59"/>
  <c r="AB433" i="59"/>
  <c r="AE433" i="59"/>
  <c r="AD433" i="59"/>
  <c r="AG433" i="59"/>
  <c r="AF433" i="59"/>
  <c r="AI433" i="59"/>
  <c r="AH433" i="59"/>
  <c r="AK433" i="59"/>
  <c r="AJ433" i="59"/>
  <c r="AM433" i="59"/>
  <c r="AL433" i="59"/>
  <c r="AO433" i="59"/>
  <c r="AN433" i="59"/>
  <c r="I434" i="59"/>
  <c r="J434" i="59"/>
  <c r="K434" i="59"/>
  <c r="O434" i="59"/>
  <c r="N434" i="59" s="1"/>
  <c r="Q434" i="59"/>
  <c r="P434" i="59" s="1"/>
  <c r="S434" i="59"/>
  <c r="R434" i="59" s="1"/>
  <c r="U434" i="59"/>
  <c r="T434" i="59" s="1"/>
  <c r="W434" i="59"/>
  <c r="V434" i="59" s="1"/>
  <c r="Y434" i="59"/>
  <c r="X434" i="59" s="1"/>
  <c r="AA434" i="59"/>
  <c r="Z434" i="59" s="1"/>
  <c r="AC434" i="59"/>
  <c r="AB434" i="59" s="1"/>
  <c r="AE434" i="59"/>
  <c r="AD434" i="59" s="1"/>
  <c r="AG434" i="59"/>
  <c r="AF434" i="59" s="1"/>
  <c r="AI434" i="59"/>
  <c r="AH434" i="59" s="1"/>
  <c r="AK434" i="59"/>
  <c r="AJ434" i="59" s="1"/>
  <c r="AM434" i="59"/>
  <c r="AL434" i="59" s="1"/>
  <c r="AO434" i="59"/>
  <c r="AN434" i="59" s="1"/>
  <c r="I435" i="59"/>
  <c r="J435" i="59" s="1"/>
  <c r="K435" i="59"/>
  <c r="O435" i="59"/>
  <c r="N435" i="59" s="1"/>
  <c r="Q435" i="59"/>
  <c r="P435" i="59" s="1"/>
  <c r="S435" i="59"/>
  <c r="R435" i="59" s="1"/>
  <c r="U435" i="59"/>
  <c r="T435" i="59" s="1"/>
  <c r="W435" i="59"/>
  <c r="V435" i="59" s="1"/>
  <c r="Y435" i="59"/>
  <c r="X435" i="59" s="1"/>
  <c r="AA435" i="59"/>
  <c r="Z435" i="59" s="1"/>
  <c r="AC435" i="59"/>
  <c r="AB435" i="59" s="1"/>
  <c r="AE435" i="59"/>
  <c r="AD435" i="59" s="1"/>
  <c r="AG435" i="59"/>
  <c r="AF435" i="59" s="1"/>
  <c r="AI435" i="59"/>
  <c r="AH435" i="59" s="1"/>
  <c r="AK435" i="59"/>
  <c r="AJ435" i="59" s="1"/>
  <c r="AM435" i="59"/>
  <c r="AL435" i="59" s="1"/>
  <c r="AO435" i="59"/>
  <c r="AN435" i="59" s="1"/>
  <c r="I436" i="59"/>
  <c r="J436" i="59" s="1"/>
  <c r="K436" i="59"/>
  <c r="O436" i="59"/>
  <c r="N436" i="59" s="1"/>
  <c r="Q436" i="59"/>
  <c r="P436" i="59" s="1"/>
  <c r="S436" i="59"/>
  <c r="R436" i="59" s="1"/>
  <c r="U436" i="59"/>
  <c r="T436" i="59" s="1"/>
  <c r="W436" i="59"/>
  <c r="V436" i="59" s="1"/>
  <c r="Y436" i="59"/>
  <c r="X436" i="59" s="1"/>
  <c r="AA436" i="59"/>
  <c r="Z436" i="59" s="1"/>
  <c r="AC436" i="59"/>
  <c r="AB436" i="59" s="1"/>
  <c r="AE436" i="59"/>
  <c r="AD436" i="59" s="1"/>
  <c r="AG436" i="59"/>
  <c r="AF436" i="59" s="1"/>
  <c r="AI436" i="59"/>
  <c r="AH436" i="59" s="1"/>
  <c r="AK436" i="59"/>
  <c r="AJ436" i="59" s="1"/>
  <c r="AM436" i="59"/>
  <c r="AL436" i="59" s="1"/>
  <c r="AO436" i="59"/>
  <c r="AN436" i="59" s="1"/>
  <c r="I437" i="59"/>
  <c r="J437" i="59" s="1"/>
  <c r="K437" i="59"/>
  <c r="O437" i="59"/>
  <c r="N437" i="59"/>
  <c r="Q437" i="59"/>
  <c r="P437" i="59"/>
  <c r="S437" i="59"/>
  <c r="R437" i="59"/>
  <c r="U437" i="59"/>
  <c r="T437" i="59"/>
  <c r="W437" i="59"/>
  <c r="V437" i="59"/>
  <c r="Y437" i="59"/>
  <c r="X437" i="59"/>
  <c r="AA437" i="59"/>
  <c r="Z437" i="59"/>
  <c r="AC437" i="59"/>
  <c r="AB437" i="59"/>
  <c r="AE437" i="59"/>
  <c r="AD437" i="59"/>
  <c r="AG437" i="59"/>
  <c r="AF437" i="59"/>
  <c r="AI437" i="59"/>
  <c r="AH437" i="59"/>
  <c r="AK437" i="59"/>
  <c r="AJ437" i="59"/>
  <c r="AM437" i="59"/>
  <c r="AL437" i="59"/>
  <c r="AO437" i="59"/>
  <c r="AN437" i="59"/>
  <c r="I438" i="59"/>
  <c r="J438" i="59"/>
  <c r="K438" i="59"/>
  <c r="O438" i="59"/>
  <c r="N438" i="59" s="1"/>
  <c r="Q438" i="59"/>
  <c r="P438" i="59" s="1"/>
  <c r="S438" i="59"/>
  <c r="R438" i="59" s="1"/>
  <c r="U438" i="59"/>
  <c r="T438" i="59" s="1"/>
  <c r="W438" i="59"/>
  <c r="V438" i="59" s="1"/>
  <c r="Y438" i="59"/>
  <c r="X438" i="59" s="1"/>
  <c r="AA438" i="59"/>
  <c r="Z438" i="59" s="1"/>
  <c r="AC438" i="59"/>
  <c r="AB438" i="59" s="1"/>
  <c r="AE438" i="59"/>
  <c r="AD438" i="59" s="1"/>
  <c r="AG438" i="59"/>
  <c r="AF438" i="59" s="1"/>
  <c r="AI438" i="59"/>
  <c r="AH438" i="59" s="1"/>
  <c r="AK438" i="59"/>
  <c r="AJ438" i="59" s="1"/>
  <c r="AM438" i="59"/>
  <c r="AL438" i="59" s="1"/>
  <c r="AO438" i="59"/>
  <c r="AN438" i="59" s="1"/>
  <c r="I439" i="59"/>
  <c r="J439" i="59" s="1"/>
  <c r="K439" i="59"/>
  <c r="O439" i="59"/>
  <c r="N439" i="59" s="1"/>
  <c r="Q439" i="59"/>
  <c r="P439" i="59" s="1"/>
  <c r="S439" i="59"/>
  <c r="R439" i="59" s="1"/>
  <c r="U439" i="59"/>
  <c r="T439" i="59" s="1"/>
  <c r="W439" i="59"/>
  <c r="V439" i="59" s="1"/>
  <c r="Y439" i="59"/>
  <c r="X439" i="59" s="1"/>
  <c r="AA439" i="59"/>
  <c r="Z439" i="59" s="1"/>
  <c r="AC439" i="59"/>
  <c r="AB439" i="59" s="1"/>
  <c r="AE439" i="59"/>
  <c r="AD439" i="59" s="1"/>
  <c r="AG439" i="59"/>
  <c r="AF439" i="59" s="1"/>
  <c r="AI439" i="59"/>
  <c r="AH439" i="59" s="1"/>
  <c r="AK439" i="59"/>
  <c r="AJ439" i="59" s="1"/>
  <c r="AM439" i="59"/>
  <c r="AL439" i="59" s="1"/>
  <c r="AO439" i="59"/>
  <c r="AN439" i="59" s="1"/>
  <c r="I440" i="59"/>
  <c r="J440" i="59" s="1"/>
  <c r="K440" i="59"/>
  <c r="O440" i="59"/>
  <c r="N440" i="59" s="1"/>
  <c r="Q440" i="59"/>
  <c r="P440" i="59" s="1"/>
  <c r="S440" i="59"/>
  <c r="R440" i="59" s="1"/>
  <c r="U440" i="59"/>
  <c r="T440" i="59" s="1"/>
  <c r="W440" i="59"/>
  <c r="V440" i="59" s="1"/>
  <c r="Y440" i="59"/>
  <c r="X440" i="59" s="1"/>
  <c r="AA440" i="59"/>
  <c r="Z440" i="59" s="1"/>
  <c r="AC440" i="59"/>
  <c r="AB440" i="59" s="1"/>
  <c r="AE440" i="59"/>
  <c r="AD440" i="59" s="1"/>
  <c r="AG440" i="59"/>
  <c r="AF440" i="59" s="1"/>
  <c r="AI440" i="59"/>
  <c r="AH440" i="59" s="1"/>
  <c r="AK440" i="59"/>
  <c r="AJ440" i="59" s="1"/>
  <c r="AM440" i="59"/>
  <c r="AL440" i="59" s="1"/>
  <c r="AO440" i="59"/>
  <c r="AN440" i="59" s="1"/>
  <c r="I441" i="59"/>
  <c r="J441" i="59" s="1"/>
  <c r="K441" i="59"/>
  <c r="O441" i="59"/>
  <c r="N441" i="59"/>
  <c r="Q441" i="59"/>
  <c r="P441" i="59"/>
  <c r="S441" i="59"/>
  <c r="R441" i="59"/>
  <c r="U441" i="59"/>
  <c r="T441" i="59"/>
  <c r="W441" i="59"/>
  <c r="V441" i="59"/>
  <c r="Y441" i="59"/>
  <c r="X441" i="59"/>
  <c r="AA441" i="59"/>
  <c r="Z441" i="59"/>
  <c r="AC441" i="59"/>
  <c r="AB441" i="59"/>
  <c r="AE441" i="59"/>
  <c r="AD441" i="59"/>
  <c r="AG441" i="59"/>
  <c r="AF441" i="59"/>
  <c r="AI441" i="59"/>
  <c r="AH441" i="59"/>
  <c r="AK441" i="59"/>
  <c r="AJ441" i="59"/>
  <c r="AM441" i="59"/>
  <c r="AL441" i="59"/>
  <c r="AO441" i="59"/>
  <c r="AN441" i="59"/>
  <c r="I442" i="59"/>
  <c r="J442" i="59"/>
  <c r="K442" i="59"/>
  <c r="O442" i="59"/>
  <c r="N442" i="59" s="1"/>
  <c r="Q442" i="59"/>
  <c r="P442" i="59" s="1"/>
  <c r="S442" i="59"/>
  <c r="R442" i="59" s="1"/>
  <c r="U442" i="59"/>
  <c r="T442" i="59" s="1"/>
  <c r="W442" i="59"/>
  <c r="V442" i="59" s="1"/>
  <c r="Y442" i="59"/>
  <c r="X442" i="59" s="1"/>
  <c r="AA442" i="59"/>
  <c r="Z442" i="59" s="1"/>
  <c r="AC442" i="59"/>
  <c r="AB442" i="59" s="1"/>
  <c r="AE442" i="59"/>
  <c r="AD442" i="59" s="1"/>
  <c r="AG442" i="59"/>
  <c r="AF442" i="59" s="1"/>
  <c r="AI442" i="59"/>
  <c r="AH442" i="59" s="1"/>
  <c r="AK442" i="59"/>
  <c r="AJ442" i="59" s="1"/>
  <c r="AM442" i="59"/>
  <c r="AL442" i="59" s="1"/>
  <c r="AO442" i="59"/>
  <c r="AN442" i="59" s="1"/>
  <c r="I443" i="59"/>
  <c r="J443" i="59" s="1"/>
  <c r="K443" i="59"/>
  <c r="O443" i="59"/>
  <c r="N443" i="59" s="1"/>
  <c r="Q443" i="59"/>
  <c r="P443" i="59" s="1"/>
  <c r="S443" i="59"/>
  <c r="R443" i="59" s="1"/>
  <c r="U443" i="59"/>
  <c r="T443" i="59" s="1"/>
  <c r="W443" i="59"/>
  <c r="V443" i="59" s="1"/>
  <c r="Y443" i="59"/>
  <c r="X443" i="59" s="1"/>
  <c r="AA443" i="59"/>
  <c r="Z443" i="59" s="1"/>
  <c r="AC443" i="59"/>
  <c r="AB443" i="59" s="1"/>
  <c r="AE443" i="59"/>
  <c r="AD443" i="59" s="1"/>
  <c r="AG443" i="59"/>
  <c r="AF443" i="59" s="1"/>
  <c r="AI443" i="59"/>
  <c r="AH443" i="59" s="1"/>
  <c r="AK443" i="59"/>
  <c r="AJ443" i="59" s="1"/>
  <c r="AM443" i="59"/>
  <c r="AL443" i="59" s="1"/>
  <c r="AO443" i="59"/>
  <c r="AN443" i="59" s="1"/>
  <c r="I444" i="59"/>
  <c r="J444" i="59" s="1"/>
  <c r="K444" i="59"/>
  <c r="O444" i="59"/>
  <c r="N444" i="59" s="1"/>
  <c r="Q444" i="59"/>
  <c r="P444" i="59" s="1"/>
  <c r="S444" i="59"/>
  <c r="R444" i="59" s="1"/>
  <c r="U444" i="59"/>
  <c r="T444" i="59" s="1"/>
  <c r="W444" i="59"/>
  <c r="V444" i="59" s="1"/>
  <c r="Y444" i="59"/>
  <c r="X444" i="59" s="1"/>
  <c r="AA444" i="59"/>
  <c r="Z444" i="59" s="1"/>
  <c r="AC444" i="59"/>
  <c r="AB444" i="59" s="1"/>
  <c r="AE444" i="59"/>
  <c r="AD444" i="59" s="1"/>
  <c r="AG444" i="59"/>
  <c r="AF444" i="59" s="1"/>
  <c r="AI444" i="59"/>
  <c r="AH444" i="59" s="1"/>
  <c r="AK444" i="59"/>
  <c r="AJ444" i="59" s="1"/>
  <c r="AM444" i="59"/>
  <c r="AL444" i="59" s="1"/>
  <c r="AO444" i="59"/>
  <c r="AN444" i="59" s="1"/>
  <c r="I445" i="59"/>
  <c r="J445" i="59" s="1"/>
  <c r="K445" i="59"/>
  <c r="O445" i="59"/>
  <c r="N445" i="59"/>
  <c r="Q445" i="59"/>
  <c r="P445" i="59"/>
  <c r="S445" i="59"/>
  <c r="R445" i="59"/>
  <c r="U445" i="59"/>
  <c r="T445" i="59"/>
  <c r="W445" i="59"/>
  <c r="V445" i="59"/>
  <c r="Y445" i="59"/>
  <c r="X445" i="59"/>
  <c r="AA445" i="59"/>
  <c r="Z445" i="59"/>
  <c r="AC445" i="59"/>
  <c r="AB445" i="59"/>
  <c r="AE445" i="59"/>
  <c r="AD445" i="59"/>
  <c r="AG445" i="59"/>
  <c r="AF445" i="59"/>
  <c r="AI445" i="59"/>
  <c r="AH445" i="59"/>
  <c r="AK445" i="59"/>
  <c r="AJ445" i="59"/>
  <c r="AM445" i="59"/>
  <c r="AL445" i="59"/>
  <c r="AO445" i="59"/>
  <c r="AN445" i="59"/>
  <c r="I446" i="59"/>
  <c r="J446" i="59"/>
  <c r="K446" i="59"/>
  <c r="O446" i="59"/>
  <c r="N446" i="59" s="1"/>
  <c r="Q446" i="59"/>
  <c r="P446" i="59" s="1"/>
  <c r="S446" i="59"/>
  <c r="R446" i="59" s="1"/>
  <c r="U446" i="59"/>
  <c r="T446" i="59" s="1"/>
  <c r="W446" i="59"/>
  <c r="V446" i="59" s="1"/>
  <c r="Y446" i="59"/>
  <c r="X446" i="59" s="1"/>
  <c r="AA446" i="59"/>
  <c r="Z446" i="59" s="1"/>
  <c r="AC446" i="59"/>
  <c r="AB446" i="59" s="1"/>
  <c r="AE446" i="59"/>
  <c r="AD446" i="59" s="1"/>
  <c r="AG446" i="59"/>
  <c r="AF446" i="59" s="1"/>
  <c r="AI446" i="59"/>
  <c r="AH446" i="59" s="1"/>
  <c r="AK446" i="59"/>
  <c r="AJ446" i="59" s="1"/>
  <c r="AM446" i="59"/>
  <c r="AL446" i="59" s="1"/>
  <c r="AO446" i="59"/>
  <c r="AN446" i="59" s="1"/>
  <c r="I447" i="59"/>
  <c r="J447" i="59" s="1"/>
  <c r="K447" i="59"/>
  <c r="O447" i="59"/>
  <c r="N447" i="59" s="1"/>
  <c r="Q447" i="59"/>
  <c r="P447" i="59" s="1"/>
  <c r="S447" i="59"/>
  <c r="R447" i="59" s="1"/>
  <c r="U447" i="59"/>
  <c r="T447" i="59" s="1"/>
  <c r="W447" i="59"/>
  <c r="V447" i="59" s="1"/>
  <c r="Y447" i="59"/>
  <c r="X447" i="59" s="1"/>
  <c r="AA447" i="59"/>
  <c r="Z447" i="59" s="1"/>
  <c r="AC447" i="59"/>
  <c r="AB447" i="59" s="1"/>
  <c r="AE447" i="59"/>
  <c r="AD447" i="59" s="1"/>
  <c r="AG447" i="59"/>
  <c r="AF447" i="59" s="1"/>
  <c r="AI447" i="59"/>
  <c r="AH447" i="59" s="1"/>
  <c r="AK447" i="59"/>
  <c r="AJ447" i="59" s="1"/>
  <c r="AM447" i="59"/>
  <c r="AL447" i="59" s="1"/>
  <c r="AO447" i="59"/>
  <c r="AN447" i="59" s="1"/>
  <c r="I448" i="59"/>
  <c r="J448" i="59" s="1"/>
  <c r="K448" i="59"/>
  <c r="O448" i="59"/>
  <c r="N448" i="59" s="1"/>
  <c r="Q448" i="59"/>
  <c r="P448" i="59" s="1"/>
  <c r="S448" i="59"/>
  <c r="R448" i="59" s="1"/>
  <c r="U448" i="59"/>
  <c r="T448" i="59" s="1"/>
  <c r="W448" i="59"/>
  <c r="V448" i="59" s="1"/>
  <c r="Y448" i="59"/>
  <c r="X448" i="59" s="1"/>
  <c r="AA448" i="59"/>
  <c r="Z448" i="59" s="1"/>
  <c r="AC448" i="59"/>
  <c r="AB448" i="59" s="1"/>
  <c r="AE448" i="59"/>
  <c r="AD448" i="59" s="1"/>
  <c r="AG448" i="59"/>
  <c r="AF448" i="59" s="1"/>
  <c r="AI448" i="59"/>
  <c r="AH448" i="59" s="1"/>
  <c r="AK448" i="59"/>
  <c r="AJ448" i="59" s="1"/>
  <c r="AM448" i="59"/>
  <c r="AL448" i="59" s="1"/>
  <c r="AO448" i="59"/>
  <c r="AN448" i="59" s="1"/>
  <c r="I449" i="59"/>
  <c r="J449" i="59" s="1"/>
  <c r="K449" i="59"/>
  <c r="O449" i="59"/>
  <c r="N449" i="59"/>
  <c r="Q449" i="59"/>
  <c r="P449" i="59"/>
  <c r="S449" i="59"/>
  <c r="R449" i="59"/>
  <c r="U449" i="59"/>
  <c r="T449" i="59"/>
  <c r="W449" i="59"/>
  <c r="V449" i="59"/>
  <c r="Y449" i="59"/>
  <c r="X449" i="59"/>
  <c r="AA449" i="59"/>
  <c r="Z449" i="59"/>
  <c r="AC449" i="59"/>
  <c r="AB449" i="59"/>
  <c r="AE449" i="59"/>
  <c r="AD449" i="59"/>
  <c r="AG449" i="59"/>
  <c r="AF449" i="59"/>
  <c r="AI449" i="59"/>
  <c r="AH449" i="59"/>
  <c r="AK449" i="59"/>
  <c r="AJ449" i="59"/>
  <c r="AM449" i="59"/>
  <c r="AL449" i="59"/>
  <c r="AO449" i="59"/>
  <c r="AN449" i="59"/>
  <c r="I450" i="59"/>
  <c r="J450" i="59"/>
  <c r="K450" i="59"/>
  <c r="O450" i="59"/>
  <c r="N450" i="59" s="1"/>
  <c r="Q450" i="59"/>
  <c r="P450" i="59" s="1"/>
  <c r="S450" i="59"/>
  <c r="R450" i="59" s="1"/>
  <c r="U450" i="59"/>
  <c r="T450" i="59" s="1"/>
  <c r="W450" i="59"/>
  <c r="V450" i="59" s="1"/>
  <c r="Y450" i="59"/>
  <c r="X450" i="59" s="1"/>
  <c r="AA450" i="59"/>
  <c r="Z450" i="59" s="1"/>
  <c r="AC450" i="59"/>
  <c r="AB450" i="59" s="1"/>
  <c r="AE450" i="59"/>
  <c r="AD450" i="59" s="1"/>
  <c r="AG450" i="59"/>
  <c r="AF450" i="59" s="1"/>
  <c r="AI450" i="59"/>
  <c r="AH450" i="59" s="1"/>
  <c r="AK450" i="59"/>
  <c r="AJ450" i="59" s="1"/>
  <c r="AM450" i="59"/>
  <c r="AL450" i="59" s="1"/>
  <c r="AO450" i="59"/>
  <c r="AN450" i="59" s="1"/>
  <c r="I451" i="59"/>
  <c r="J451" i="59" s="1"/>
  <c r="K451" i="59"/>
  <c r="O451" i="59"/>
  <c r="N451" i="59" s="1"/>
  <c r="Q451" i="59"/>
  <c r="P451" i="59" s="1"/>
  <c r="S451" i="59"/>
  <c r="R451" i="59" s="1"/>
  <c r="U451" i="59"/>
  <c r="T451" i="59" s="1"/>
  <c r="W451" i="59"/>
  <c r="V451" i="59" s="1"/>
  <c r="Y451" i="59"/>
  <c r="X451" i="59" s="1"/>
  <c r="AA451" i="59"/>
  <c r="Z451" i="59" s="1"/>
  <c r="AC451" i="59"/>
  <c r="AB451" i="59" s="1"/>
  <c r="AE451" i="59"/>
  <c r="AD451" i="59" s="1"/>
  <c r="AG451" i="59"/>
  <c r="AF451" i="59" s="1"/>
  <c r="AI451" i="59"/>
  <c r="AH451" i="59" s="1"/>
  <c r="AK451" i="59"/>
  <c r="AJ451" i="59" s="1"/>
  <c r="AM451" i="59"/>
  <c r="AL451" i="59" s="1"/>
  <c r="AO451" i="59"/>
  <c r="AN451" i="59" s="1"/>
  <c r="I452" i="59"/>
  <c r="J452" i="59" s="1"/>
  <c r="K452" i="59"/>
  <c r="O452" i="59"/>
  <c r="N452" i="59" s="1"/>
  <c r="Q452" i="59"/>
  <c r="P452" i="59" s="1"/>
  <c r="S452" i="59"/>
  <c r="R452" i="59" s="1"/>
  <c r="U452" i="59"/>
  <c r="T452" i="59" s="1"/>
  <c r="W452" i="59"/>
  <c r="V452" i="59" s="1"/>
  <c r="Y452" i="59"/>
  <c r="X452" i="59" s="1"/>
  <c r="AA452" i="59"/>
  <c r="Z452" i="59" s="1"/>
  <c r="AC452" i="59"/>
  <c r="AB452" i="59" s="1"/>
  <c r="AE452" i="59"/>
  <c r="AD452" i="59" s="1"/>
  <c r="AG452" i="59"/>
  <c r="AF452" i="59" s="1"/>
  <c r="AI452" i="59"/>
  <c r="AH452" i="59" s="1"/>
  <c r="AK452" i="59"/>
  <c r="AJ452" i="59" s="1"/>
  <c r="AM452" i="59"/>
  <c r="AL452" i="59" s="1"/>
  <c r="AO452" i="59"/>
  <c r="AN452" i="59" s="1"/>
  <c r="I453" i="59"/>
  <c r="J453" i="59" s="1"/>
  <c r="K453" i="59"/>
  <c r="O453" i="59"/>
  <c r="N453" i="59"/>
  <c r="Q453" i="59"/>
  <c r="P453" i="59"/>
  <c r="S453" i="59"/>
  <c r="R453" i="59"/>
  <c r="U453" i="59"/>
  <c r="T453" i="59"/>
  <c r="W453" i="59"/>
  <c r="V453" i="59"/>
  <c r="Y453" i="59"/>
  <c r="X453" i="59"/>
  <c r="AA453" i="59"/>
  <c r="Z453" i="59"/>
  <c r="AC453" i="59"/>
  <c r="AB453" i="59"/>
  <c r="AE453" i="59"/>
  <c r="AD453" i="59"/>
  <c r="AG453" i="59"/>
  <c r="AF453" i="59"/>
  <c r="AI453" i="59"/>
  <c r="AH453" i="59"/>
  <c r="AK453" i="59"/>
  <c r="AJ453" i="59"/>
  <c r="AM453" i="59"/>
  <c r="AL453" i="59"/>
  <c r="AO453" i="59"/>
  <c r="AN453" i="59"/>
  <c r="I454" i="59"/>
  <c r="J454" i="59"/>
  <c r="K454" i="59"/>
  <c r="O454" i="59"/>
  <c r="N454" i="59" s="1"/>
  <c r="Q454" i="59"/>
  <c r="P454" i="59" s="1"/>
  <c r="S454" i="59"/>
  <c r="R454" i="59" s="1"/>
  <c r="U454" i="59"/>
  <c r="T454" i="59" s="1"/>
  <c r="W454" i="59"/>
  <c r="V454" i="59" s="1"/>
  <c r="Y454" i="59"/>
  <c r="X454" i="59" s="1"/>
  <c r="AA454" i="59"/>
  <c r="Z454" i="59" s="1"/>
  <c r="AC454" i="59"/>
  <c r="AB454" i="59" s="1"/>
  <c r="AE454" i="59"/>
  <c r="AD454" i="59" s="1"/>
  <c r="AG454" i="59"/>
  <c r="AF454" i="59" s="1"/>
  <c r="AI454" i="59"/>
  <c r="AH454" i="59" s="1"/>
  <c r="AK454" i="59"/>
  <c r="AJ454" i="59" s="1"/>
  <c r="AM454" i="59"/>
  <c r="AL454" i="59" s="1"/>
  <c r="AO454" i="59"/>
  <c r="AN454" i="59" s="1"/>
  <c r="I455" i="59"/>
  <c r="J455" i="59" s="1"/>
  <c r="K455" i="59"/>
  <c r="O455" i="59"/>
  <c r="N455" i="59" s="1"/>
  <c r="Q455" i="59"/>
  <c r="P455" i="59" s="1"/>
  <c r="S455" i="59"/>
  <c r="R455" i="59" s="1"/>
  <c r="U455" i="59"/>
  <c r="T455" i="59" s="1"/>
  <c r="W455" i="59"/>
  <c r="V455" i="59" s="1"/>
  <c r="Y455" i="59"/>
  <c r="X455" i="59" s="1"/>
  <c r="AA455" i="59"/>
  <c r="Z455" i="59" s="1"/>
  <c r="AC455" i="59"/>
  <c r="AB455" i="59" s="1"/>
  <c r="AE455" i="59"/>
  <c r="AD455" i="59" s="1"/>
  <c r="AG455" i="59"/>
  <c r="AF455" i="59" s="1"/>
  <c r="AI455" i="59"/>
  <c r="AH455" i="59" s="1"/>
  <c r="AK455" i="59"/>
  <c r="AJ455" i="59" s="1"/>
  <c r="AM455" i="59"/>
  <c r="AL455" i="59" s="1"/>
  <c r="AO455" i="59"/>
  <c r="AN455" i="59" s="1"/>
  <c r="I456" i="59"/>
  <c r="J456" i="59" s="1"/>
  <c r="K456" i="59"/>
  <c r="O456" i="59"/>
  <c r="N456" i="59" s="1"/>
  <c r="Q456" i="59"/>
  <c r="P456" i="59" s="1"/>
  <c r="S456" i="59"/>
  <c r="R456" i="59" s="1"/>
  <c r="U456" i="59"/>
  <c r="T456" i="59" s="1"/>
  <c r="W456" i="59"/>
  <c r="V456" i="59" s="1"/>
  <c r="Y456" i="59"/>
  <c r="X456" i="59" s="1"/>
  <c r="AA456" i="59"/>
  <c r="Z456" i="59" s="1"/>
  <c r="AC456" i="59"/>
  <c r="AB456" i="59" s="1"/>
  <c r="AE456" i="59"/>
  <c r="AD456" i="59" s="1"/>
  <c r="AG456" i="59"/>
  <c r="AF456" i="59" s="1"/>
  <c r="AI456" i="59"/>
  <c r="AH456" i="59" s="1"/>
  <c r="AK456" i="59"/>
  <c r="AJ456" i="59" s="1"/>
  <c r="AM456" i="59"/>
  <c r="AL456" i="59" s="1"/>
  <c r="AO456" i="59"/>
  <c r="AN456" i="59" s="1"/>
  <c r="I457" i="59"/>
  <c r="J457" i="59" s="1"/>
  <c r="K457" i="59"/>
  <c r="O457" i="59"/>
  <c r="N457" i="59"/>
  <c r="Q457" i="59"/>
  <c r="P457" i="59"/>
  <c r="S457" i="59"/>
  <c r="R457" i="59"/>
  <c r="U457" i="59"/>
  <c r="T457" i="59"/>
  <c r="W457" i="59"/>
  <c r="V457" i="59"/>
  <c r="Y457" i="59"/>
  <c r="X457" i="59"/>
  <c r="AA457" i="59"/>
  <c r="Z457" i="59"/>
  <c r="AC457" i="59"/>
  <c r="AB457" i="59"/>
  <c r="AE457" i="59"/>
  <c r="AD457" i="59"/>
  <c r="AG457" i="59"/>
  <c r="AF457" i="59"/>
  <c r="AI457" i="59"/>
  <c r="AH457" i="59"/>
  <c r="AK457" i="59"/>
  <c r="AJ457" i="59"/>
  <c r="AM457" i="59"/>
  <c r="AL457" i="59"/>
  <c r="AO457" i="59"/>
  <c r="AN457" i="59"/>
  <c r="I458" i="59"/>
  <c r="J458" i="59"/>
  <c r="K458" i="59"/>
  <c r="O458" i="59"/>
  <c r="N458" i="59" s="1"/>
  <c r="Q458" i="59"/>
  <c r="P458" i="59" s="1"/>
  <c r="S458" i="59"/>
  <c r="R458" i="59" s="1"/>
  <c r="U458" i="59"/>
  <c r="T458" i="59" s="1"/>
  <c r="W458" i="59"/>
  <c r="V458" i="59" s="1"/>
  <c r="Y458" i="59"/>
  <c r="X458" i="59" s="1"/>
  <c r="AA458" i="59"/>
  <c r="Z458" i="59" s="1"/>
  <c r="AC458" i="59"/>
  <c r="AB458" i="59" s="1"/>
  <c r="AE458" i="59"/>
  <c r="AD458" i="59" s="1"/>
  <c r="AG458" i="59"/>
  <c r="AF458" i="59" s="1"/>
  <c r="AI458" i="59"/>
  <c r="AH458" i="59" s="1"/>
  <c r="AK458" i="59"/>
  <c r="AJ458" i="59" s="1"/>
  <c r="AM458" i="59"/>
  <c r="AL458" i="59" s="1"/>
  <c r="AO458" i="59"/>
  <c r="AN458" i="59" s="1"/>
  <c r="I459" i="59"/>
  <c r="J459" i="59" s="1"/>
  <c r="K459" i="59"/>
  <c r="O459" i="59"/>
  <c r="N459" i="59" s="1"/>
  <c r="Q459" i="59"/>
  <c r="P459" i="59" s="1"/>
  <c r="S459" i="59"/>
  <c r="R459" i="59" s="1"/>
  <c r="U459" i="59"/>
  <c r="T459" i="59" s="1"/>
  <c r="W459" i="59"/>
  <c r="V459" i="59" s="1"/>
  <c r="Y459" i="59"/>
  <c r="X459" i="59" s="1"/>
  <c r="AA459" i="59"/>
  <c r="Z459" i="59" s="1"/>
  <c r="AC459" i="59"/>
  <c r="AB459" i="59" s="1"/>
  <c r="AE459" i="59"/>
  <c r="AD459" i="59" s="1"/>
  <c r="AG459" i="59"/>
  <c r="AF459" i="59" s="1"/>
  <c r="AI459" i="59"/>
  <c r="AH459" i="59" s="1"/>
  <c r="AK459" i="59"/>
  <c r="AJ459" i="59" s="1"/>
  <c r="AM459" i="59"/>
  <c r="AL459" i="59" s="1"/>
  <c r="AO459" i="59"/>
  <c r="AN459" i="59" s="1"/>
  <c r="I460" i="59"/>
  <c r="J460" i="59" s="1"/>
  <c r="K460" i="59"/>
  <c r="O460" i="59"/>
  <c r="N460" i="59" s="1"/>
  <c r="Q460" i="59"/>
  <c r="P460" i="59" s="1"/>
  <c r="S460" i="59"/>
  <c r="R460" i="59" s="1"/>
  <c r="U460" i="59"/>
  <c r="T460" i="59" s="1"/>
  <c r="W460" i="59"/>
  <c r="V460" i="59" s="1"/>
  <c r="Y460" i="59"/>
  <c r="X460" i="59" s="1"/>
  <c r="AA460" i="59"/>
  <c r="Z460" i="59" s="1"/>
  <c r="AC460" i="59"/>
  <c r="AB460" i="59" s="1"/>
  <c r="AE460" i="59"/>
  <c r="AD460" i="59" s="1"/>
  <c r="AG460" i="59"/>
  <c r="AF460" i="59" s="1"/>
  <c r="AI460" i="59"/>
  <c r="AH460" i="59" s="1"/>
  <c r="AK460" i="59"/>
  <c r="AJ460" i="59" s="1"/>
  <c r="AM460" i="59"/>
  <c r="AL460" i="59" s="1"/>
  <c r="AO460" i="59"/>
  <c r="AN460" i="59" s="1"/>
  <c r="I461" i="59"/>
  <c r="J461" i="59" s="1"/>
  <c r="K461" i="59"/>
  <c r="O461" i="59"/>
  <c r="N461" i="59"/>
  <c r="Q461" i="59"/>
  <c r="P461" i="59"/>
  <c r="S461" i="59"/>
  <c r="R461" i="59"/>
  <c r="U461" i="59"/>
  <c r="T461" i="59"/>
  <c r="W461" i="59"/>
  <c r="V461" i="59"/>
  <c r="Y461" i="59"/>
  <c r="X461" i="59"/>
  <c r="AA461" i="59"/>
  <c r="Z461" i="59"/>
  <c r="AC461" i="59"/>
  <c r="AB461" i="59"/>
  <c r="AE461" i="59"/>
  <c r="AD461" i="59"/>
  <c r="AG461" i="59"/>
  <c r="AF461" i="59"/>
  <c r="AI461" i="59"/>
  <c r="AH461" i="59"/>
  <c r="AK461" i="59"/>
  <c r="AJ461" i="59"/>
  <c r="AM461" i="59"/>
  <c r="AL461" i="59"/>
  <c r="AO461" i="59"/>
  <c r="AN461" i="59"/>
  <c r="I462" i="59"/>
  <c r="J462" i="59"/>
  <c r="K462" i="59"/>
  <c r="O462" i="59"/>
  <c r="N462" i="59" s="1"/>
  <c r="Q462" i="59"/>
  <c r="P462" i="59" s="1"/>
  <c r="S462" i="59"/>
  <c r="R462" i="59" s="1"/>
  <c r="U462" i="59"/>
  <c r="T462" i="59" s="1"/>
  <c r="W462" i="59"/>
  <c r="V462" i="59" s="1"/>
  <c r="Y462" i="59"/>
  <c r="X462" i="59" s="1"/>
  <c r="AA462" i="59"/>
  <c r="Z462" i="59" s="1"/>
  <c r="AC462" i="59"/>
  <c r="AB462" i="59" s="1"/>
  <c r="AE462" i="59"/>
  <c r="AD462" i="59" s="1"/>
  <c r="AG462" i="59"/>
  <c r="AF462" i="59" s="1"/>
  <c r="AI462" i="59"/>
  <c r="AH462" i="59" s="1"/>
  <c r="AK462" i="59"/>
  <c r="AJ462" i="59" s="1"/>
  <c r="AM462" i="59"/>
  <c r="AL462" i="59" s="1"/>
  <c r="AO462" i="59"/>
  <c r="AN462" i="59" s="1"/>
  <c r="I463" i="59"/>
  <c r="J463" i="59" s="1"/>
  <c r="K463" i="59"/>
  <c r="O463" i="59"/>
  <c r="N463" i="59" s="1"/>
  <c r="Q463" i="59"/>
  <c r="P463" i="59" s="1"/>
  <c r="S463" i="59"/>
  <c r="R463" i="59" s="1"/>
  <c r="U463" i="59"/>
  <c r="T463" i="59" s="1"/>
  <c r="W463" i="59"/>
  <c r="V463" i="59" s="1"/>
  <c r="Y463" i="59"/>
  <c r="X463" i="59" s="1"/>
  <c r="AA463" i="59"/>
  <c r="Z463" i="59" s="1"/>
  <c r="AC463" i="59"/>
  <c r="AB463" i="59" s="1"/>
  <c r="AE463" i="59"/>
  <c r="AD463" i="59" s="1"/>
  <c r="AG463" i="59"/>
  <c r="AF463" i="59" s="1"/>
  <c r="AI463" i="59"/>
  <c r="AH463" i="59" s="1"/>
  <c r="AK463" i="59"/>
  <c r="AJ463" i="59" s="1"/>
  <c r="AM463" i="59"/>
  <c r="AL463" i="59" s="1"/>
  <c r="AO463" i="59"/>
  <c r="AN463" i="59" s="1"/>
  <c r="I464" i="59"/>
  <c r="J464" i="59" s="1"/>
  <c r="K464" i="59"/>
  <c r="O464" i="59"/>
  <c r="N464" i="59" s="1"/>
  <c r="Q464" i="59"/>
  <c r="P464" i="59" s="1"/>
  <c r="S464" i="59"/>
  <c r="R464" i="59" s="1"/>
  <c r="U464" i="59"/>
  <c r="T464" i="59" s="1"/>
  <c r="W464" i="59"/>
  <c r="V464" i="59" s="1"/>
  <c r="Y464" i="59"/>
  <c r="X464" i="59" s="1"/>
  <c r="AA464" i="59"/>
  <c r="Z464" i="59" s="1"/>
  <c r="AC464" i="59"/>
  <c r="AB464" i="59" s="1"/>
  <c r="AE464" i="59"/>
  <c r="AD464" i="59" s="1"/>
  <c r="AG464" i="59"/>
  <c r="AF464" i="59" s="1"/>
  <c r="AI464" i="59"/>
  <c r="AH464" i="59" s="1"/>
  <c r="AK464" i="59"/>
  <c r="AJ464" i="59" s="1"/>
  <c r="AM464" i="59"/>
  <c r="AL464" i="59" s="1"/>
  <c r="AO464" i="59"/>
  <c r="AN464" i="59" s="1"/>
  <c r="I465" i="59"/>
  <c r="J465" i="59" s="1"/>
  <c r="K465" i="59"/>
  <c r="O465" i="59"/>
  <c r="N465" i="59"/>
  <c r="Q465" i="59"/>
  <c r="P465" i="59"/>
  <c r="S465" i="59"/>
  <c r="R465" i="59"/>
  <c r="U465" i="59"/>
  <c r="T465" i="59"/>
  <c r="W465" i="59"/>
  <c r="V465" i="59"/>
  <c r="Y465" i="59"/>
  <c r="X465" i="59"/>
  <c r="AA465" i="59"/>
  <c r="Z465" i="59"/>
  <c r="AC465" i="59"/>
  <c r="AB465" i="59"/>
  <c r="AE465" i="59"/>
  <c r="AD465" i="59"/>
  <c r="AG465" i="59"/>
  <c r="AF465" i="59"/>
  <c r="AI465" i="59"/>
  <c r="AH465" i="59"/>
  <c r="AK465" i="59"/>
  <c r="AJ465" i="59"/>
  <c r="AM465" i="59"/>
  <c r="AL465" i="59"/>
  <c r="AO465" i="59"/>
  <c r="AN465" i="59"/>
  <c r="AK466" i="59"/>
  <c r="AM466" i="59"/>
  <c r="AO466" i="59"/>
  <c r="I467" i="59"/>
  <c r="J467" i="59" s="1"/>
  <c r="K467" i="59"/>
  <c r="O467" i="59"/>
  <c r="N467" i="59" s="1"/>
  <c r="Q467" i="59"/>
  <c r="P467" i="59" s="1"/>
  <c r="S467" i="59"/>
  <c r="R467" i="59" s="1"/>
  <c r="U467" i="59"/>
  <c r="T467" i="59" s="1"/>
  <c r="W467" i="59"/>
  <c r="V467" i="59" s="1"/>
  <c r="Y467" i="59"/>
  <c r="X467" i="59" s="1"/>
  <c r="AA467" i="59"/>
  <c r="Z467" i="59" s="1"/>
  <c r="AC467" i="59"/>
  <c r="AB467" i="59" s="1"/>
  <c r="AE467" i="59"/>
  <c r="AD467" i="59" s="1"/>
  <c r="AG467" i="59"/>
  <c r="AF467" i="59" s="1"/>
  <c r="AI467" i="59"/>
  <c r="AH467" i="59" s="1"/>
  <c r="AK467" i="59"/>
  <c r="AJ467" i="59" s="1"/>
  <c r="AM467" i="59"/>
  <c r="AL467" i="59" s="1"/>
  <c r="AO467" i="59"/>
  <c r="AN467" i="59" s="1"/>
  <c r="I468" i="59"/>
  <c r="J468" i="59" s="1"/>
  <c r="K468" i="59"/>
  <c r="O468" i="59"/>
  <c r="N468" i="59" s="1"/>
  <c r="Q468" i="59"/>
  <c r="P468" i="59" s="1"/>
  <c r="S468" i="59"/>
  <c r="R468" i="59" s="1"/>
  <c r="U468" i="59"/>
  <c r="T468" i="59" s="1"/>
  <c r="W468" i="59"/>
  <c r="V468" i="59" s="1"/>
  <c r="Y468" i="59"/>
  <c r="X468" i="59" s="1"/>
  <c r="AA468" i="59"/>
  <c r="Z468" i="59" s="1"/>
  <c r="AC468" i="59"/>
  <c r="AB468" i="59" s="1"/>
  <c r="AE468" i="59"/>
  <c r="AD468" i="59" s="1"/>
  <c r="AG468" i="59"/>
  <c r="AF468" i="59" s="1"/>
  <c r="AI468" i="59"/>
  <c r="AH468" i="59" s="1"/>
  <c r="AK468" i="59"/>
  <c r="AJ468" i="59" s="1"/>
  <c r="AM468" i="59"/>
  <c r="AL468" i="59" s="1"/>
  <c r="AO468" i="59"/>
  <c r="AN468" i="59" s="1"/>
  <c r="I469" i="59"/>
  <c r="J469" i="59" s="1"/>
  <c r="K469" i="59"/>
  <c r="O469" i="59"/>
  <c r="N469" i="59" s="1"/>
  <c r="Q469" i="59"/>
  <c r="P469" i="59" s="1"/>
  <c r="S469" i="59"/>
  <c r="R469" i="59" s="1"/>
  <c r="U469" i="59"/>
  <c r="T469" i="59" s="1"/>
  <c r="W469" i="59"/>
  <c r="V469" i="59" s="1"/>
  <c r="Y469" i="59"/>
  <c r="X469" i="59" s="1"/>
  <c r="AA469" i="59"/>
  <c r="Z469" i="59" s="1"/>
  <c r="AC469" i="59"/>
  <c r="AB469" i="59" s="1"/>
  <c r="AE469" i="59"/>
  <c r="AD469" i="59" s="1"/>
  <c r="AG469" i="59"/>
  <c r="AF469" i="59" s="1"/>
  <c r="AI469" i="59"/>
  <c r="AH469" i="59" s="1"/>
  <c r="AK469" i="59"/>
  <c r="AJ469" i="59" s="1"/>
  <c r="AM469" i="59"/>
  <c r="AL469" i="59" s="1"/>
  <c r="AO469" i="59"/>
  <c r="AN469" i="59" s="1"/>
  <c r="I470" i="59"/>
  <c r="J470" i="59" s="1"/>
  <c r="K470" i="59"/>
  <c r="O470" i="59"/>
  <c r="N470" i="59"/>
  <c r="Q470" i="59"/>
  <c r="P470" i="59"/>
  <c r="S470" i="59"/>
  <c r="R470" i="59"/>
  <c r="U470" i="59"/>
  <c r="T470" i="59"/>
  <c r="W470" i="59"/>
  <c r="V470" i="59"/>
  <c r="Y470" i="59"/>
  <c r="X470" i="59"/>
  <c r="AA470" i="59"/>
  <c r="Z470" i="59"/>
  <c r="AC470" i="59"/>
  <c r="AB470" i="59"/>
  <c r="AE470" i="59"/>
  <c r="AD470" i="59"/>
  <c r="AG470" i="59"/>
  <c r="AF470" i="59"/>
  <c r="AI470" i="59"/>
  <c r="AH470" i="59"/>
  <c r="AK470" i="59"/>
  <c r="AJ470" i="59"/>
  <c r="AM470" i="59"/>
  <c r="AL470" i="59"/>
  <c r="AO470" i="59"/>
  <c r="AN470" i="59"/>
  <c r="I471" i="59"/>
  <c r="J471" i="59"/>
  <c r="K471" i="59"/>
  <c r="O471" i="59"/>
  <c r="N471" i="59" s="1"/>
  <c r="Q471" i="59"/>
  <c r="P471" i="59" s="1"/>
  <c r="S471" i="59"/>
  <c r="R471" i="59" s="1"/>
  <c r="U471" i="59"/>
  <c r="T471" i="59" s="1"/>
  <c r="W471" i="59"/>
  <c r="V471" i="59" s="1"/>
  <c r="Y471" i="59"/>
  <c r="X471" i="59" s="1"/>
  <c r="AA471" i="59"/>
  <c r="Z471" i="59" s="1"/>
  <c r="AC471" i="59"/>
  <c r="AB471" i="59" s="1"/>
  <c r="AE471" i="59"/>
  <c r="AD471" i="59" s="1"/>
  <c r="AG471" i="59"/>
  <c r="AF471" i="59" s="1"/>
  <c r="AI471" i="59"/>
  <c r="AH471" i="59" s="1"/>
  <c r="AK471" i="59"/>
  <c r="AJ471" i="59" s="1"/>
  <c r="AM471" i="59"/>
  <c r="AL471" i="59" s="1"/>
  <c r="AO471" i="59"/>
  <c r="AN471" i="59" s="1"/>
  <c r="I472" i="59"/>
  <c r="J472" i="59" s="1"/>
  <c r="K472" i="59"/>
  <c r="O472" i="59"/>
  <c r="N472" i="59" s="1"/>
  <c r="Q472" i="59"/>
  <c r="P472" i="59" s="1"/>
  <c r="S472" i="59"/>
  <c r="R472" i="59" s="1"/>
  <c r="U472" i="59"/>
  <c r="T472" i="59" s="1"/>
  <c r="W472" i="59"/>
  <c r="V472" i="59" s="1"/>
  <c r="Y472" i="59"/>
  <c r="X472" i="59" s="1"/>
  <c r="AA472" i="59"/>
  <c r="Z472" i="59" s="1"/>
  <c r="AC472" i="59"/>
  <c r="AB472" i="59" s="1"/>
  <c r="AE472" i="59"/>
  <c r="AD472" i="59" s="1"/>
  <c r="AG472" i="59"/>
  <c r="AF472" i="59" s="1"/>
  <c r="AI472" i="59"/>
  <c r="AH472" i="59" s="1"/>
  <c r="AK472" i="59"/>
  <c r="AJ472" i="59" s="1"/>
  <c r="AM472" i="59"/>
  <c r="AL472" i="59" s="1"/>
  <c r="AO472" i="59"/>
  <c r="AN472" i="59" s="1"/>
  <c r="I473" i="59"/>
  <c r="J473" i="59" s="1"/>
  <c r="K473" i="59"/>
  <c r="O473" i="59"/>
  <c r="N473" i="59" s="1"/>
  <c r="Q473" i="59"/>
  <c r="P473" i="59" s="1"/>
  <c r="S473" i="59"/>
  <c r="R473" i="59" s="1"/>
  <c r="U473" i="59"/>
  <c r="T473" i="59" s="1"/>
  <c r="W473" i="59"/>
  <c r="V473" i="59" s="1"/>
  <c r="Y473" i="59"/>
  <c r="X473" i="59" s="1"/>
  <c r="AA473" i="59"/>
  <c r="Z473" i="59" s="1"/>
  <c r="AC473" i="59"/>
  <c r="AB473" i="59" s="1"/>
  <c r="AE473" i="59"/>
  <c r="AD473" i="59" s="1"/>
  <c r="AG473" i="59"/>
  <c r="AF473" i="59" s="1"/>
  <c r="AI473" i="59"/>
  <c r="AH473" i="59" s="1"/>
  <c r="AK473" i="59"/>
  <c r="AJ473" i="59" s="1"/>
  <c r="AM473" i="59"/>
  <c r="AL473" i="59" s="1"/>
  <c r="AO473" i="59"/>
  <c r="AN473" i="59" s="1"/>
  <c r="I474" i="59"/>
  <c r="J474" i="59" s="1"/>
  <c r="K474" i="59"/>
  <c r="O474" i="59"/>
  <c r="N474" i="59"/>
  <c r="Q474" i="59"/>
  <c r="P474" i="59"/>
  <c r="S474" i="59"/>
  <c r="R474" i="59"/>
  <c r="U474" i="59"/>
  <c r="T474" i="59"/>
  <c r="W474" i="59"/>
  <c r="V474" i="59"/>
  <c r="Y474" i="59"/>
  <c r="X474" i="59"/>
  <c r="AA474" i="59"/>
  <c r="Z474" i="59"/>
  <c r="AC474" i="59"/>
  <c r="AB474" i="59"/>
  <c r="AE474" i="59"/>
  <c r="AD474" i="59"/>
  <c r="AG474" i="59"/>
  <c r="AF474" i="59"/>
  <c r="AI474" i="59"/>
  <c r="AH474" i="59"/>
  <c r="AK474" i="59"/>
  <c r="AJ474" i="59"/>
  <c r="AM474" i="59"/>
  <c r="AL474" i="59"/>
  <c r="AO474" i="59"/>
  <c r="AN474" i="59"/>
  <c r="I475" i="59"/>
  <c r="J475" i="59"/>
  <c r="K475" i="59"/>
  <c r="O475" i="59"/>
  <c r="N475" i="59" s="1"/>
  <c r="Q475" i="59"/>
  <c r="P475" i="59" s="1"/>
  <c r="S475" i="59"/>
  <c r="R475" i="59" s="1"/>
  <c r="U475" i="59"/>
  <c r="T475" i="59" s="1"/>
  <c r="W475" i="59"/>
  <c r="V475" i="59" s="1"/>
  <c r="Y475" i="59"/>
  <c r="X475" i="59" s="1"/>
  <c r="AA475" i="59"/>
  <c r="Z475" i="59" s="1"/>
  <c r="AC475" i="59"/>
  <c r="AB475" i="59" s="1"/>
  <c r="AE475" i="59"/>
  <c r="AD475" i="59" s="1"/>
  <c r="AG475" i="59"/>
  <c r="AF475" i="59" s="1"/>
  <c r="AI475" i="59"/>
  <c r="AH475" i="59" s="1"/>
  <c r="AK475" i="59"/>
  <c r="AJ475" i="59" s="1"/>
  <c r="AM475" i="59"/>
  <c r="AL475" i="59" s="1"/>
  <c r="AO475" i="59"/>
  <c r="AN475" i="59" s="1"/>
  <c r="I476" i="59"/>
  <c r="J476" i="59" s="1"/>
  <c r="K476" i="59"/>
  <c r="O476" i="59"/>
  <c r="N476" i="59" s="1"/>
  <c r="Q476" i="59"/>
  <c r="P476" i="59" s="1"/>
  <c r="S476" i="59"/>
  <c r="R476" i="59" s="1"/>
  <c r="U476" i="59"/>
  <c r="T476" i="59" s="1"/>
  <c r="W476" i="59"/>
  <c r="V476" i="59" s="1"/>
  <c r="Y476" i="59"/>
  <c r="X476" i="59" s="1"/>
  <c r="AA476" i="59"/>
  <c r="Z476" i="59" s="1"/>
  <c r="AC476" i="59"/>
  <c r="AB476" i="59" s="1"/>
  <c r="AE476" i="59"/>
  <c r="AD476" i="59" s="1"/>
  <c r="AG476" i="59"/>
  <c r="AF476" i="59" s="1"/>
  <c r="AI476" i="59"/>
  <c r="AH476" i="59" s="1"/>
  <c r="AK476" i="59"/>
  <c r="AJ476" i="59" s="1"/>
  <c r="AM476" i="59"/>
  <c r="AL476" i="59" s="1"/>
  <c r="AO476" i="59"/>
  <c r="AN476" i="59" s="1"/>
  <c r="I477" i="59"/>
  <c r="J477" i="59" s="1"/>
  <c r="K477" i="59"/>
  <c r="O477" i="59"/>
  <c r="N477" i="59" s="1"/>
  <c r="Q477" i="59"/>
  <c r="P477" i="59" s="1"/>
  <c r="S477" i="59"/>
  <c r="R477" i="59" s="1"/>
  <c r="U477" i="59"/>
  <c r="T477" i="59" s="1"/>
  <c r="W477" i="59"/>
  <c r="V477" i="59" s="1"/>
  <c r="Y477" i="59"/>
  <c r="X477" i="59" s="1"/>
  <c r="AA477" i="59"/>
  <c r="Z477" i="59" s="1"/>
  <c r="AC477" i="59"/>
  <c r="AB477" i="59" s="1"/>
  <c r="AE477" i="59"/>
  <c r="AD477" i="59" s="1"/>
  <c r="AG477" i="59"/>
  <c r="AF477" i="59" s="1"/>
  <c r="AI477" i="59"/>
  <c r="AH477" i="59" s="1"/>
  <c r="AK477" i="59"/>
  <c r="AJ477" i="59" s="1"/>
  <c r="AM477" i="59"/>
  <c r="AL477" i="59" s="1"/>
  <c r="AO477" i="59"/>
  <c r="AN477" i="59" s="1"/>
  <c r="I478" i="59"/>
  <c r="J478" i="59" s="1"/>
  <c r="K478" i="59"/>
  <c r="O478" i="59"/>
  <c r="N478" i="59"/>
  <c r="Q478" i="59"/>
  <c r="P478" i="59"/>
  <c r="S478" i="59"/>
  <c r="R478" i="59"/>
  <c r="U478" i="59"/>
  <c r="T478" i="59"/>
  <c r="W478" i="59"/>
  <c r="V478" i="59"/>
  <c r="Y478" i="59"/>
  <c r="X478" i="59"/>
  <c r="AA478" i="59"/>
  <c r="Z478" i="59"/>
  <c r="AC478" i="59"/>
  <c r="AB478" i="59"/>
  <c r="AE478" i="59"/>
  <c r="AD478" i="59"/>
  <c r="AG478" i="59"/>
  <c r="AF478" i="59"/>
  <c r="AI478" i="59"/>
  <c r="AH478" i="59"/>
  <c r="AK478" i="59"/>
  <c r="AJ478" i="59"/>
  <c r="AM478" i="59"/>
  <c r="AL478" i="59"/>
  <c r="AO478" i="59"/>
  <c r="AN478" i="59"/>
  <c r="I479" i="59"/>
  <c r="J479" i="59"/>
  <c r="K479" i="59"/>
  <c r="O479" i="59"/>
  <c r="N479" i="59" s="1"/>
  <c r="Q479" i="59"/>
  <c r="P479" i="59" s="1"/>
  <c r="S479" i="59"/>
  <c r="R479" i="59" s="1"/>
  <c r="U479" i="59"/>
  <c r="T479" i="59" s="1"/>
  <c r="W479" i="59"/>
  <c r="V479" i="59" s="1"/>
  <c r="Y479" i="59"/>
  <c r="X479" i="59" s="1"/>
  <c r="AA479" i="59"/>
  <c r="Z479" i="59" s="1"/>
  <c r="AC479" i="59"/>
  <c r="AB479" i="59" s="1"/>
  <c r="AE479" i="59"/>
  <c r="AD479" i="59" s="1"/>
  <c r="AG479" i="59"/>
  <c r="AF479" i="59" s="1"/>
  <c r="AI479" i="59"/>
  <c r="AH479" i="59" s="1"/>
  <c r="AK479" i="59"/>
  <c r="AJ479" i="59" s="1"/>
  <c r="AM479" i="59"/>
  <c r="AL479" i="59" s="1"/>
  <c r="AO479" i="59"/>
  <c r="AN479" i="59" s="1"/>
  <c r="I480" i="59"/>
  <c r="J480" i="59" s="1"/>
  <c r="K480" i="59"/>
  <c r="O480" i="59"/>
  <c r="N480" i="59" s="1"/>
  <c r="Q480" i="59"/>
  <c r="P480" i="59" s="1"/>
  <c r="S480" i="59"/>
  <c r="R480" i="59" s="1"/>
  <c r="U480" i="59"/>
  <c r="T480" i="59" s="1"/>
  <c r="W480" i="59"/>
  <c r="V480" i="59" s="1"/>
  <c r="Y480" i="59"/>
  <c r="X480" i="59" s="1"/>
  <c r="AA480" i="59"/>
  <c r="Z480" i="59" s="1"/>
  <c r="AC480" i="59"/>
  <c r="AB480" i="59" s="1"/>
  <c r="AE480" i="59"/>
  <c r="AD480" i="59" s="1"/>
  <c r="AG480" i="59"/>
  <c r="AF480" i="59" s="1"/>
  <c r="AI480" i="59"/>
  <c r="AH480" i="59" s="1"/>
  <c r="AK480" i="59"/>
  <c r="AJ480" i="59" s="1"/>
  <c r="AM480" i="59"/>
  <c r="AL480" i="59" s="1"/>
  <c r="AO480" i="59"/>
  <c r="AN480" i="59" s="1"/>
  <c r="I481" i="59"/>
  <c r="J481" i="59" s="1"/>
  <c r="K481" i="59"/>
  <c r="O481" i="59"/>
  <c r="N481" i="59" s="1"/>
  <c r="Q481" i="59"/>
  <c r="P481" i="59" s="1"/>
  <c r="S481" i="59"/>
  <c r="R481" i="59" s="1"/>
  <c r="U481" i="59"/>
  <c r="T481" i="59" s="1"/>
  <c r="W481" i="59"/>
  <c r="V481" i="59" s="1"/>
  <c r="Y481" i="59"/>
  <c r="X481" i="59" s="1"/>
  <c r="AA481" i="59"/>
  <c r="Z481" i="59" s="1"/>
  <c r="AC481" i="59"/>
  <c r="AB481" i="59" s="1"/>
  <c r="AE481" i="59"/>
  <c r="AD481" i="59" s="1"/>
  <c r="AG481" i="59"/>
  <c r="AF481" i="59" s="1"/>
  <c r="AI481" i="59"/>
  <c r="AH481" i="59" s="1"/>
  <c r="AK481" i="59"/>
  <c r="AJ481" i="59" s="1"/>
  <c r="AM481" i="59"/>
  <c r="AL481" i="59" s="1"/>
  <c r="AO481" i="59"/>
  <c r="AN481" i="59" s="1"/>
  <c r="I482" i="59"/>
  <c r="J482" i="59" s="1"/>
  <c r="K482" i="59"/>
  <c r="O482" i="59"/>
  <c r="N482" i="59"/>
  <c r="Q482" i="59"/>
  <c r="P482" i="59"/>
  <c r="S482" i="59"/>
  <c r="R482" i="59"/>
  <c r="U482" i="59"/>
  <c r="T482" i="59"/>
  <c r="W482" i="59"/>
  <c r="V482" i="59"/>
  <c r="Y482" i="59"/>
  <c r="X482" i="59"/>
  <c r="AA482" i="59"/>
  <c r="Z482" i="59"/>
  <c r="AC482" i="59"/>
  <c r="AB482" i="59"/>
  <c r="AE482" i="59"/>
  <c r="AD482" i="59"/>
  <c r="AG482" i="59"/>
  <c r="AF482" i="59"/>
  <c r="AI482" i="59"/>
  <c r="AH482" i="59"/>
  <c r="AK482" i="59"/>
  <c r="AJ482" i="59"/>
  <c r="AM482" i="59"/>
  <c r="AL482" i="59"/>
  <c r="AO482" i="59"/>
  <c r="AN482" i="59"/>
  <c r="I483" i="59"/>
  <c r="J483" i="59"/>
  <c r="K483" i="59"/>
  <c r="O483" i="59"/>
  <c r="N483" i="59" s="1"/>
  <c r="Q483" i="59"/>
  <c r="P483" i="59" s="1"/>
  <c r="S483" i="59"/>
  <c r="R483" i="59" s="1"/>
  <c r="U483" i="59"/>
  <c r="T483" i="59" s="1"/>
  <c r="W483" i="59"/>
  <c r="V483" i="59" s="1"/>
  <c r="Y483" i="59"/>
  <c r="X483" i="59" s="1"/>
  <c r="AA483" i="59"/>
  <c r="Z483" i="59" s="1"/>
  <c r="AC483" i="59"/>
  <c r="AB483" i="59" s="1"/>
  <c r="AE483" i="59"/>
  <c r="AD483" i="59" s="1"/>
  <c r="AG483" i="59"/>
  <c r="AF483" i="59" s="1"/>
  <c r="AI483" i="59"/>
  <c r="AH483" i="59" s="1"/>
  <c r="AK483" i="59"/>
  <c r="AJ483" i="59" s="1"/>
  <c r="AM483" i="59"/>
  <c r="AL483" i="59" s="1"/>
  <c r="AO483" i="59"/>
  <c r="AN483" i="59" s="1"/>
  <c r="I484" i="59"/>
  <c r="J484" i="59" s="1"/>
  <c r="K484" i="59"/>
  <c r="O484" i="59"/>
  <c r="N484" i="59" s="1"/>
  <c r="Q484" i="59"/>
  <c r="P484" i="59" s="1"/>
  <c r="S484" i="59"/>
  <c r="R484" i="59" s="1"/>
  <c r="U484" i="59"/>
  <c r="T484" i="59" s="1"/>
  <c r="W484" i="59"/>
  <c r="V484" i="59" s="1"/>
  <c r="Y484" i="59"/>
  <c r="X484" i="59" s="1"/>
  <c r="AA484" i="59"/>
  <c r="Z484" i="59" s="1"/>
  <c r="AC484" i="59"/>
  <c r="AB484" i="59" s="1"/>
  <c r="AE484" i="59"/>
  <c r="AD484" i="59" s="1"/>
  <c r="AG484" i="59"/>
  <c r="AF484" i="59" s="1"/>
  <c r="AI484" i="59"/>
  <c r="AH484" i="59" s="1"/>
  <c r="AK484" i="59"/>
  <c r="AJ484" i="59" s="1"/>
  <c r="AM484" i="59"/>
  <c r="AL484" i="59" s="1"/>
  <c r="AO484" i="59"/>
  <c r="AN484" i="59" s="1"/>
  <c r="I485" i="59"/>
  <c r="J485" i="59" s="1"/>
  <c r="K485" i="59"/>
  <c r="O485" i="59"/>
  <c r="N485" i="59" s="1"/>
  <c r="Q485" i="59"/>
  <c r="P485" i="59" s="1"/>
  <c r="S485" i="59"/>
  <c r="R485" i="59" s="1"/>
  <c r="U485" i="59"/>
  <c r="T485" i="59" s="1"/>
  <c r="W485" i="59"/>
  <c r="V485" i="59" s="1"/>
  <c r="Y485" i="59"/>
  <c r="X485" i="59" s="1"/>
  <c r="AA485" i="59"/>
  <c r="Z485" i="59" s="1"/>
  <c r="AC485" i="59"/>
  <c r="AB485" i="59" s="1"/>
  <c r="AE485" i="59"/>
  <c r="AD485" i="59" s="1"/>
  <c r="AG485" i="59"/>
  <c r="AF485" i="59" s="1"/>
  <c r="AI485" i="59"/>
  <c r="AH485" i="59" s="1"/>
  <c r="AK485" i="59"/>
  <c r="AJ485" i="59" s="1"/>
  <c r="AM485" i="59"/>
  <c r="AL485" i="59" s="1"/>
  <c r="AO485" i="59"/>
  <c r="AN485" i="59" s="1"/>
  <c r="I486" i="59"/>
  <c r="J486" i="59" s="1"/>
  <c r="K486" i="59"/>
  <c r="O486" i="59"/>
  <c r="N486" i="59"/>
  <c r="Q486" i="59"/>
  <c r="P486" i="59"/>
  <c r="S486" i="59"/>
  <c r="R486" i="59"/>
  <c r="U486" i="59"/>
  <c r="T486" i="59"/>
  <c r="W486" i="59"/>
  <c r="V486" i="59"/>
  <c r="Y486" i="59"/>
  <c r="X486" i="59"/>
  <c r="AA486" i="59"/>
  <c r="Z486" i="59"/>
  <c r="AC486" i="59"/>
  <c r="AB486" i="59"/>
  <c r="AE486" i="59"/>
  <c r="AD486" i="59"/>
  <c r="AG486" i="59"/>
  <c r="AF486" i="59"/>
  <c r="AI486" i="59"/>
  <c r="AH486" i="59"/>
  <c r="AK486" i="59"/>
  <c r="AJ486" i="59"/>
  <c r="AM486" i="59"/>
  <c r="AL486" i="59"/>
  <c r="AO486" i="59"/>
  <c r="AN486" i="59"/>
  <c r="I487" i="59"/>
  <c r="J487" i="59"/>
  <c r="K487" i="59"/>
  <c r="O487" i="59"/>
  <c r="N487" i="59" s="1"/>
  <c r="Q487" i="59"/>
  <c r="P487" i="59" s="1"/>
  <c r="S487" i="59"/>
  <c r="R487" i="59" s="1"/>
  <c r="U487" i="59"/>
  <c r="T487" i="59" s="1"/>
  <c r="W487" i="59"/>
  <c r="V487" i="59" s="1"/>
  <c r="Y487" i="59"/>
  <c r="X487" i="59" s="1"/>
  <c r="AA487" i="59"/>
  <c r="Z487" i="59" s="1"/>
  <c r="AC487" i="59"/>
  <c r="AB487" i="59" s="1"/>
  <c r="AE487" i="59"/>
  <c r="AD487" i="59" s="1"/>
  <c r="AG487" i="59"/>
  <c r="AF487" i="59" s="1"/>
  <c r="AI487" i="59"/>
  <c r="AH487" i="59" s="1"/>
  <c r="AK487" i="59"/>
  <c r="AJ487" i="59" s="1"/>
  <c r="AM487" i="59"/>
  <c r="AL487" i="59" s="1"/>
  <c r="AO487" i="59"/>
  <c r="AN487" i="59" s="1"/>
  <c r="I488" i="59"/>
  <c r="J488" i="59" s="1"/>
  <c r="K488" i="59"/>
  <c r="O488" i="59"/>
  <c r="N488" i="59" s="1"/>
  <c r="Q488" i="59"/>
  <c r="P488" i="59" s="1"/>
  <c r="S488" i="59"/>
  <c r="R488" i="59" s="1"/>
  <c r="U488" i="59"/>
  <c r="T488" i="59" s="1"/>
  <c r="W488" i="59"/>
  <c r="V488" i="59" s="1"/>
  <c r="Y488" i="59"/>
  <c r="X488" i="59" s="1"/>
  <c r="AA488" i="59"/>
  <c r="Z488" i="59" s="1"/>
  <c r="AC488" i="59"/>
  <c r="AB488" i="59" s="1"/>
  <c r="AE488" i="59"/>
  <c r="AD488" i="59" s="1"/>
  <c r="AG488" i="59"/>
  <c r="AF488" i="59" s="1"/>
  <c r="AI488" i="59"/>
  <c r="AH488" i="59" s="1"/>
  <c r="AK488" i="59"/>
  <c r="AJ488" i="59" s="1"/>
  <c r="AM488" i="59"/>
  <c r="AL488" i="59" s="1"/>
  <c r="AO488" i="59"/>
  <c r="AN488" i="59" s="1"/>
  <c r="I489" i="59"/>
  <c r="J489" i="59" s="1"/>
  <c r="K489" i="59"/>
  <c r="O489" i="59"/>
  <c r="N489" i="59" s="1"/>
  <c r="Q489" i="59"/>
  <c r="P489" i="59" s="1"/>
  <c r="S489" i="59"/>
  <c r="R489" i="59" s="1"/>
  <c r="U489" i="59"/>
  <c r="T489" i="59" s="1"/>
  <c r="W489" i="59"/>
  <c r="V489" i="59" s="1"/>
  <c r="Y489" i="59"/>
  <c r="X489" i="59" s="1"/>
  <c r="AA489" i="59"/>
  <c r="Z489" i="59" s="1"/>
  <c r="AC489" i="59"/>
  <c r="AB489" i="59" s="1"/>
  <c r="AE489" i="59"/>
  <c r="AD489" i="59" s="1"/>
  <c r="AG489" i="59"/>
  <c r="AF489" i="59" s="1"/>
  <c r="AI489" i="59"/>
  <c r="AH489" i="59" s="1"/>
  <c r="AK489" i="59"/>
  <c r="AJ489" i="59" s="1"/>
  <c r="AM489" i="59"/>
  <c r="AL489" i="59" s="1"/>
  <c r="AO489" i="59"/>
  <c r="AN489" i="59" s="1"/>
  <c r="I490" i="59"/>
  <c r="J490" i="59" s="1"/>
  <c r="K490" i="59"/>
  <c r="O490" i="59"/>
  <c r="N490" i="59"/>
  <c r="Q490" i="59"/>
  <c r="P490" i="59"/>
  <c r="S490" i="59"/>
  <c r="R490" i="59"/>
  <c r="U490" i="59"/>
  <c r="T490" i="59"/>
  <c r="W490" i="59"/>
  <c r="V490" i="59"/>
  <c r="Y490" i="59"/>
  <c r="X490" i="59"/>
  <c r="AA490" i="59"/>
  <c r="Z490" i="59"/>
  <c r="AC490" i="59"/>
  <c r="AB490" i="59"/>
  <c r="AE490" i="59"/>
  <c r="AD490" i="59"/>
  <c r="AG490" i="59"/>
  <c r="AF490" i="59"/>
  <c r="AI490" i="59"/>
  <c r="AH490" i="59"/>
  <c r="AK490" i="59"/>
  <c r="AJ490" i="59"/>
  <c r="AM490" i="59"/>
  <c r="AL490" i="59"/>
  <c r="AO490" i="59"/>
  <c r="AN490" i="59"/>
  <c r="I491" i="59"/>
  <c r="J491" i="59"/>
  <c r="K491" i="59"/>
  <c r="O491" i="59"/>
  <c r="N491" i="59" s="1"/>
  <c r="Q491" i="59"/>
  <c r="P491" i="59" s="1"/>
  <c r="S491" i="59"/>
  <c r="R491" i="59" s="1"/>
  <c r="U491" i="59"/>
  <c r="T491" i="59" s="1"/>
  <c r="W491" i="59"/>
  <c r="V491" i="59" s="1"/>
  <c r="Y491" i="59"/>
  <c r="X491" i="59" s="1"/>
  <c r="AA491" i="59"/>
  <c r="Z491" i="59" s="1"/>
  <c r="AC491" i="59"/>
  <c r="AB491" i="59" s="1"/>
  <c r="AE491" i="59"/>
  <c r="AD491" i="59" s="1"/>
  <c r="AG491" i="59"/>
  <c r="AF491" i="59" s="1"/>
  <c r="AI491" i="59"/>
  <c r="AH491" i="59" s="1"/>
  <c r="AK491" i="59"/>
  <c r="AJ491" i="59" s="1"/>
  <c r="AM491" i="59"/>
  <c r="AL491" i="59" s="1"/>
  <c r="AO491" i="59"/>
  <c r="AN491" i="59" s="1"/>
  <c r="I492" i="59"/>
  <c r="J492" i="59" s="1"/>
  <c r="K492" i="59"/>
  <c r="O492" i="59"/>
  <c r="N492" i="59" s="1"/>
  <c r="Q492" i="59"/>
  <c r="P492" i="59" s="1"/>
  <c r="S492" i="59"/>
  <c r="R492" i="59" s="1"/>
  <c r="U492" i="59"/>
  <c r="T492" i="59" s="1"/>
  <c r="W492" i="59"/>
  <c r="V492" i="59" s="1"/>
  <c r="Y492" i="59"/>
  <c r="X492" i="59" s="1"/>
  <c r="AA492" i="59"/>
  <c r="Z492" i="59" s="1"/>
  <c r="AC492" i="59"/>
  <c r="AB492" i="59" s="1"/>
  <c r="AE492" i="59"/>
  <c r="AD492" i="59" s="1"/>
  <c r="AG492" i="59"/>
  <c r="AF492" i="59" s="1"/>
  <c r="AI492" i="59"/>
  <c r="AH492" i="59" s="1"/>
  <c r="AK492" i="59"/>
  <c r="AJ492" i="59" s="1"/>
  <c r="AM492" i="59"/>
  <c r="AL492" i="59" s="1"/>
  <c r="AO492" i="59"/>
  <c r="AN492" i="59" s="1"/>
  <c r="I493" i="59"/>
  <c r="J493" i="59" s="1"/>
  <c r="K493" i="59"/>
  <c r="O493" i="59"/>
  <c r="N493" i="59" s="1"/>
  <c r="Q493" i="59"/>
  <c r="P493" i="59" s="1"/>
  <c r="S493" i="59"/>
  <c r="R493" i="59" s="1"/>
  <c r="U493" i="59"/>
  <c r="T493" i="59" s="1"/>
  <c r="W493" i="59"/>
  <c r="V493" i="59" s="1"/>
  <c r="Y493" i="59"/>
  <c r="X493" i="59" s="1"/>
  <c r="AA493" i="59"/>
  <c r="Z493" i="59" s="1"/>
  <c r="AC493" i="59"/>
  <c r="AB493" i="59" s="1"/>
  <c r="AE493" i="59"/>
  <c r="AD493" i="59" s="1"/>
  <c r="AG493" i="59"/>
  <c r="AF493" i="59" s="1"/>
  <c r="AI493" i="59"/>
  <c r="AH493" i="59" s="1"/>
  <c r="AK493" i="59"/>
  <c r="AJ493" i="59" s="1"/>
  <c r="AM493" i="59"/>
  <c r="AL493" i="59" s="1"/>
  <c r="AO493" i="59"/>
  <c r="AN493" i="59" s="1"/>
  <c r="I494" i="59"/>
  <c r="J494" i="59" s="1"/>
  <c r="K494" i="59"/>
  <c r="O494" i="59"/>
  <c r="N494" i="59"/>
  <c r="Q494" i="59"/>
  <c r="P494" i="59"/>
  <c r="S494" i="59"/>
  <c r="R494" i="59"/>
  <c r="U494" i="59"/>
  <c r="T494" i="59"/>
  <c r="W494" i="59"/>
  <c r="V494" i="59"/>
  <c r="Y494" i="59"/>
  <c r="X494" i="59"/>
  <c r="AA494" i="59"/>
  <c r="Z494" i="59"/>
  <c r="AC494" i="59"/>
  <c r="AB494" i="59"/>
  <c r="AE494" i="59"/>
  <c r="AD494" i="59"/>
  <c r="AG494" i="59"/>
  <c r="AF494" i="59"/>
  <c r="AI494" i="59"/>
  <c r="AH494" i="59"/>
  <c r="AK494" i="59"/>
  <c r="AJ494" i="59"/>
  <c r="AM494" i="59"/>
  <c r="AL494" i="59"/>
  <c r="AO494" i="59"/>
  <c r="AN494" i="59"/>
  <c r="I495" i="59"/>
  <c r="J495" i="59"/>
  <c r="K495" i="59"/>
  <c r="O495" i="59"/>
  <c r="N495" i="59" s="1"/>
  <c r="Q495" i="59"/>
  <c r="P495" i="59" s="1"/>
  <c r="S495" i="59"/>
  <c r="R495" i="59" s="1"/>
  <c r="U495" i="59"/>
  <c r="T495" i="59" s="1"/>
  <c r="W495" i="59"/>
  <c r="V495" i="59" s="1"/>
  <c r="Y495" i="59"/>
  <c r="X495" i="59" s="1"/>
  <c r="AA495" i="59"/>
  <c r="Z495" i="59" s="1"/>
  <c r="AC495" i="59"/>
  <c r="AB495" i="59" s="1"/>
  <c r="AE495" i="59"/>
  <c r="AD495" i="59" s="1"/>
  <c r="AG495" i="59"/>
  <c r="AF495" i="59" s="1"/>
  <c r="AI495" i="59"/>
  <c r="AH495" i="59" s="1"/>
  <c r="AK495" i="59"/>
  <c r="AJ495" i="59" s="1"/>
  <c r="AM495" i="59"/>
  <c r="AL495" i="59" s="1"/>
  <c r="AO495" i="59"/>
  <c r="AN495" i="59" s="1"/>
  <c r="I496" i="59"/>
  <c r="J496" i="59" s="1"/>
  <c r="K496" i="59"/>
  <c r="O496" i="59"/>
  <c r="N496" i="59" s="1"/>
  <c r="Q496" i="59"/>
  <c r="P496" i="59" s="1"/>
  <c r="S496" i="59"/>
  <c r="R496" i="59" s="1"/>
  <c r="U496" i="59"/>
  <c r="T496" i="59" s="1"/>
  <c r="W496" i="59"/>
  <c r="V496" i="59" s="1"/>
  <c r="Y496" i="59"/>
  <c r="X496" i="59" s="1"/>
  <c r="AA496" i="59"/>
  <c r="Z496" i="59" s="1"/>
  <c r="AC496" i="59"/>
  <c r="AB496" i="59" s="1"/>
  <c r="AE496" i="59"/>
  <c r="AD496" i="59" s="1"/>
  <c r="AG496" i="59"/>
  <c r="AF496" i="59" s="1"/>
  <c r="AI496" i="59"/>
  <c r="AH496" i="59" s="1"/>
  <c r="AK496" i="59"/>
  <c r="AJ496" i="59" s="1"/>
  <c r="AM496" i="59"/>
  <c r="AL496" i="59" s="1"/>
  <c r="AO496" i="59"/>
  <c r="AN496" i="59" s="1"/>
  <c r="I497" i="59"/>
  <c r="J497" i="59" s="1"/>
  <c r="K497" i="59"/>
  <c r="O497" i="59"/>
  <c r="N497" i="59" s="1"/>
  <c r="Q497" i="59"/>
  <c r="P497" i="59" s="1"/>
  <c r="S497" i="59"/>
  <c r="R497" i="59" s="1"/>
  <c r="U497" i="59"/>
  <c r="T497" i="59" s="1"/>
  <c r="W497" i="59"/>
  <c r="V497" i="59" s="1"/>
  <c r="Y497" i="59"/>
  <c r="X497" i="59" s="1"/>
  <c r="AA497" i="59"/>
  <c r="Z497" i="59" s="1"/>
  <c r="AC497" i="59"/>
  <c r="AB497" i="59" s="1"/>
  <c r="AE497" i="59"/>
  <c r="AD497" i="59" s="1"/>
  <c r="AG497" i="59"/>
  <c r="AF497" i="59" s="1"/>
  <c r="AI497" i="59"/>
  <c r="AH497" i="59" s="1"/>
  <c r="AK497" i="59"/>
  <c r="AJ497" i="59" s="1"/>
  <c r="AM497" i="59"/>
  <c r="AL497" i="59" s="1"/>
  <c r="AO497" i="59"/>
  <c r="AN497" i="59" s="1"/>
  <c r="I498" i="59"/>
  <c r="J498" i="59" s="1"/>
  <c r="K498" i="59"/>
  <c r="O498" i="59"/>
  <c r="N498" i="59"/>
  <c r="Q498" i="59"/>
  <c r="P498" i="59"/>
  <c r="S498" i="59"/>
  <c r="R498" i="59"/>
  <c r="U498" i="59"/>
  <c r="T498" i="59"/>
  <c r="W498" i="59"/>
  <c r="V498" i="59"/>
  <c r="Y498" i="59"/>
  <c r="X498" i="59"/>
  <c r="AA498" i="59"/>
  <c r="Z498" i="59"/>
  <c r="AC498" i="59"/>
  <c r="AB498" i="59"/>
  <c r="AE498" i="59"/>
  <c r="AD498" i="59"/>
  <c r="AG498" i="59"/>
  <c r="AF498" i="59"/>
  <c r="AI498" i="59"/>
  <c r="AH498" i="59"/>
  <c r="AK498" i="59"/>
  <c r="AJ498" i="59"/>
  <c r="AM498" i="59"/>
  <c r="AL498" i="59"/>
  <c r="AO498" i="59"/>
  <c r="AN498" i="59"/>
  <c r="I499" i="59"/>
  <c r="J499" i="59"/>
  <c r="K499" i="59"/>
  <c r="O499" i="59"/>
  <c r="N499" i="59" s="1"/>
  <c r="Q499" i="59"/>
  <c r="P499" i="59" s="1"/>
  <c r="S499" i="59"/>
  <c r="R499" i="59" s="1"/>
  <c r="U499" i="59"/>
  <c r="T499" i="59" s="1"/>
  <c r="W499" i="59"/>
  <c r="V499" i="59" s="1"/>
  <c r="Y499" i="59"/>
  <c r="X499" i="59" s="1"/>
  <c r="AA499" i="59"/>
  <c r="Z499" i="59" s="1"/>
  <c r="AC499" i="59"/>
  <c r="AB499" i="59" s="1"/>
  <c r="AE499" i="59"/>
  <c r="AD499" i="59" s="1"/>
  <c r="AG499" i="59"/>
  <c r="AF499" i="59" s="1"/>
  <c r="AI499" i="59"/>
  <c r="AH499" i="59" s="1"/>
  <c r="AK499" i="59"/>
  <c r="AJ499" i="59" s="1"/>
  <c r="AM499" i="59"/>
  <c r="AL499" i="59" s="1"/>
  <c r="AO499" i="59"/>
  <c r="AN499" i="59" s="1"/>
  <c r="I500" i="59"/>
  <c r="J500" i="59" s="1"/>
  <c r="K500" i="59"/>
  <c r="O500" i="59"/>
  <c r="N500" i="59" s="1"/>
  <c r="Q500" i="59"/>
  <c r="P500" i="59" s="1"/>
  <c r="S500" i="59"/>
  <c r="R500" i="59" s="1"/>
  <c r="U500" i="59"/>
  <c r="T500" i="59" s="1"/>
  <c r="W500" i="59"/>
  <c r="V500" i="59" s="1"/>
  <c r="Y500" i="59"/>
  <c r="X500" i="59" s="1"/>
  <c r="AA500" i="59"/>
  <c r="Z500" i="59" s="1"/>
  <c r="AC500" i="59"/>
  <c r="AB500" i="59" s="1"/>
  <c r="AE500" i="59"/>
  <c r="AD500" i="59" s="1"/>
  <c r="AG500" i="59"/>
  <c r="AF500" i="59" s="1"/>
  <c r="AI500" i="59"/>
  <c r="AH500" i="59" s="1"/>
  <c r="AK500" i="59"/>
  <c r="AJ500" i="59" s="1"/>
  <c r="AM500" i="59"/>
  <c r="AL500" i="59" s="1"/>
  <c r="AO500" i="59"/>
  <c r="AN500" i="59" s="1"/>
  <c r="I501" i="59"/>
  <c r="J501" i="59" s="1"/>
  <c r="K501" i="59"/>
  <c r="O501" i="59"/>
  <c r="N501" i="59" s="1"/>
  <c r="Q501" i="59"/>
  <c r="P501" i="59" s="1"/>
  <c r="S501" i="59"/>
  <c r="R501" i="59" s="1"/>
  <c r="U501" i="59"/>
  <c r="T501" i="59" s="1"/>
  <c r="W501" i="59"/>
  <c r="V501" i="59" s="1"/>
  <c r="Y501" i="59"/>
  <c r="X501" i="59" s="1"/>
  <c r="AA501" i="59"/>
  <c r="Z501" i="59" s="1"/>
  <c r="AC501" i="59"/>
  <c r="AB501" i="59" s="1"/>
  <c r="AE501" i="59"/>
  <c r="AD501" i="59" s="1"/>
  <c r="AG501" i="59"/>
  <c r="AF501" i="59" s="1"/>
  <c r="AI501" i="59"/>
  <c r="AH501" i="59" s="1"/>
  <c r="AK501" i="59"/>
  <c r="AJ501" i="59" s="1"/>
  <c r="AM501" i="59"/>
  <c r="AL501" i="59" s="1"/>
  <c r="AO501" i="59"/>
  <c r="AN501" i="59" s="1"/>
  <c r="I502" i="59"/>
  <c r="J502" i="59" s="1"/>
  <c r="K502" i="59"/>
  <c r="O502" i="59"/>
  <c r="N502" i="59"/>
  <c r="Q502" i="59"/>
  <c r="P502" i="59"/>
  <c r="S502" i="59"/>
  <c r="R502" i="59"/>
  <c r="U502" i="59"/>
  <c r="T502" i="59"/>
  <c r="W502" i="59"/>
  <c r="V502" i="59"/>
  <c r="Y502" i="59"/>
  <c r="X502" i="59"/>
  <c r="AA502" i="59"/>
  <c r="Z502" i="59"/>
  <c r="AC502" i="59"/>
  <c r="AB502" i="59"/>
  <c r="AE502" i="59"/>
  <c r="AD502" i="59"/>
  <c r="AG502" i="59"/>
  <c r="AF502" i="59"/>
  <c r="AI502" i="59"/>
  <c r="AH502" i="59"/>
  <c r="AK502" i="59"/>
  <c r="AJ502" i="59"/>
  <c r="AM502" i="59"/>
  <c r="AL502" i="59"/>
  <c r="AO502" i="59"/>
  <c r="AN502" i="59"/>
  <c r="I503" i="59"/>
  <c r="J503" i="59"/>
  <c r="K503" i="59"/>
  <c r="O503" i="59"/>
  <c r="N503" i="59" s="1"/>
  <c r="Q503" i="59"/>
  <c r="P503" i="59" s="1"/>
  <c r="S503" i="59"/>
  <c r="R503" i="59" s="1"/>
  <c r="U503" i="59"/>
  <c r="T503" i="59" s="1"/>
  <c r="W503" i="59"/>
  <c r="V503" i="59" s="1"/>
  <c r="Y503" i="59"/>
  <c r="X503" i="59" s="1"/>
  <c r="AA503" i="59"/>
  <c r="Z503" i="59" s="1"/>
  <c r="AC503" i="59"/>
  <c r="AB503" i="59" s="1"/>
  <c r="AE503" i="59"/>
  <c r="AD503" i="59" s="1"/>
  <c r="AG503" i="59"/>
  <c r="AF503" i="59" s="1"/>
  <c r="AI503" i="59"/>
  <c r="AH503" i="59" s="1"/>
  <c r="AK503" i="59"/>
  <c r="AJ503" i="59" s="1"/>
  <c r="AM503" i="59"/>
  <c r="AL503" i="59" s="1"/>
  <c r="AO503" i="59"/>
  <c r="AN503" i="59" s="1"/>
  <c r="I504" i="59"/>
  <c r="J504" i="59" s="1"/>
  <c r="K504" i="59"/>
  <c r="O504" i="59"/>
  <c r="N504" i="59" s="1"/>
  <c r="Q504" i="59"/>
  <c r="P504" i="59" s="1"/>
  <c r="S504" i="59"/>
  <c r="R504" i="59" s="1"/>
  <c r="U504" i="59"/>
  <c r="T504" i="59" s="1"/>
  <c r="W504" i="59"/>
  <c r="V504" i="59" s="1"/>
  <c r="Y504" i="59"/>
  <c r="X504" i="59" s="1"/>
  <c r="AA504" i="59"/>
  <c r="Z504" i="59" s="1"/>
  <c r="AC504" i="59"/>
  <c r="AB504" i="59" s="1"/>
  <c r="AE504" i="59"/>
  <c r="AD504" i="59" s="1"/>
  <c r="AG504" i="59"/>
  <c r="AF504" i="59" s="1"/>
  <c r="AI504" i="59"/>
  <c r="AH504" i="59" s="1"/>
  <c r="AK504" i="59"/>
  <c r="AJ504" i="59" s="1"/>
  <c r="AM504" i="59"/>
  <c r="AL504" i="59" s="1"/>
  <c r="AO504" i="59"/>
  <c r="AN504" i="59" s="1"/>
  <c r="I505" i="59"/>
  <c r="J505" i="59" s="1"/>
  <c r="K505" i="59"/>
  <c r="O505" i="59"/>
  <c r="N505" i="59" s="1"/>
  <c r="Q505" i="59"/>
  <c r="P505" i="59" s="1"/>
  <c r="S505" i="59"/>
  <c r="R505" i="59" s="1"/>
  <c r="U505" i="59"/>
  <c r="T505" i="59" s="1"/>
  <c r="W505" i="59"/>
  <c r="V505" i="59" s="1"/>
  <c r="Y505" i="59"/>
  <c r="X505" i="59" s="1"/>
  <c r="AA505" i="59"/>
  <c r="Z505" i="59" s="1"/>
  <c r="AC505" i="59"/>
  <c r="AB505" i="59" s="1"/>
  <c r="AE505" i="59"/>
  <c r="AD505" i="59" s="1"/>
  <c r="AG505" i="59"/>
  <c r="AF505" i="59" s="1"/>
  <c r="AI505" i="59"/>
  <c r="AH505" i="59" s="1"/>
  <c r="AK505" i="59"/>
  <c r="AJ505" i="59" s="1"/>
  <c r="AM505" i="59"/>
  <c r="AL505" i="59" s="1"/>
  <c r="AO505" i="59"/>
  <c r="AN505" i="59" s="1"/>
  <c r="I506" i="59"/>
  <c r="J506" i="59" s="1"/>
  <c r="K506" i="59"/>
  <c r="O506" i="59"/>
  <c r="N506" i="59"/>
  <c r="Q506" i="59"/>
  <c r="P506" i="59"/>
  <c r="S506" i="59"/>
  <c r="R506" i="59"/>
  <c r="U506" i="59"/>
  <c r="T506" i="59"/>
  <c r="W506" i="59"/>
  <c r="V506" i="59"/>
  <c r="Y506" i="59"/>
  <c r="X506" i="59"/>
  <c r="AA506" i="59"/>
  <c r="Z506" i="59"/>
  <c r="AC506" i="59"/>
  <c r="AB506" i="59"/>
  <c r="AE506" i="59"/>
  <c r="AD506" i="59"/>
  <c r="AG506" i="59"/>
  <c r="AF506" i="59"/>
  <c r="AI506" i="59"/>
  <c r="AH506" i="59"/>
  <c r="AK506" i="59"/>
  <c r="AJ506" i="59"/>
  <c r="AM506" i="59"/>
  <c r="AL506" i="59"/>
  <c r="AO506" i="59"/>
  <c r="AN506" i="59"/>
  <c r="I507" i="59"/>
  <c r="J507" i="59"/>
  <c r="K507" i="59"/>
  <c r="O507" i="59"/>
  <c r="N507" i="59" s="1"/>
  <c r="Q507" i="59"/>
  <c r="P507" i="59" s="1"/>
  <c r="S507" i="59"/>
  <c r="R507" i="59" s="1"/>
  <c r="U507" i="59"/>
  <c r="T507" i="59" s="1"/>
  <c r="W507" i="59"/>
  <c r="V507" i="59" s="1"/>
  <c r="Y507" i="59"/>
  <c r="X507" i="59" s="1"/>
  <c r="AA507" i="59"/>
  <c r="Z507" i="59" s="1"/>
  <c r="AC507" i="59"/>
  <c r="AB507" i="59" s="1"/>
  <c r="AE507" i="59"/>
  <c r="AD507" i="59" s="1"/>
  <c r="AG507" i="59"/>
  <c r="AF507" i="59" s="1"/>
  <c r="AI507" i="59"/>
  <c r="AH507" i="59" s="1"/>
  <c r="AK507" i="59"/>
  <c r="AJ507" i="59" s="1"/>
  <c r="AM507" i="59"/>
  <c r="AL507" i="59" s="1"/>
  <c r="AO507" i="59"/>
  <c r="AN507" i="59" s="1"/>
  <c r="I508" i="59"/>
  <c r="J508" i="59" s="1"/>
  <c r="K508" i="59"/>
  <c r="O508" i="59"/>
  <c r="N508" i="59" s="1"/>
  <c r="Q508" i="59"/>
  <c r="P508" i="59" s="1"/>
  <c r="S508" i="59"/>
  <c r="R508" i="59" s="1"/>
  <c r="U508" i="59"/>
  <c r="T508" i="59" s="1"/>
  <c r="W508" i="59"/>
  <c r="V508" i="59" s="1"/>
  <c r="Y508" i="59"/>
  <c r="X508" i="59" s="1"/>
  <c r="AA508" i="59"/>
  <c r="Z508" i="59" s="1"/>
  <c r="AC508" i="59"/>
  <c r="AB508" i="59" s="1"/>
  <c r="AE508" i="59"/>
  <c r="AD508" i="59" s="1"/>
  <c r="AG508" i="59"/>
  <c r="AF508" i="59" s="1"/>
  <c r="AI508" i="59"/>
  <c r="AH508" i="59" s="1"/>
  <c r="AK508" i="59"/>
  <c r="AJ508" i="59" s="1"/>
  <c r="AM508" i="59"/>
  <c r="AL508" i="59" s="1"/>
  <c r="AO508" i="59"/>
  <c r="AN508" i="59" s="1"/>
  <c r="I509" i="59"/>
  <c r="J509" i="59" s="1"/>
  <c r="K509" i="59"/>
  <c r="O509" i="59"/>
  <c r="N509" i="59" s="1"/>
  <c r="Q509" i="59"/>
  <c r="P509" i="59" s="1"/>
  <c r="S509" i="59"/>
  <c r="R509" i="59" s="1"/>
  <c r="U509" i="59"/>
  <c r="T509" i="59" s="1"/>
  <c r="W509" i="59"/>
  <c r="V509" i="59" s="1"/>
  <c r="Y509" i="59"/>
  <c r="X509" i="59" s="1"/>
  <c r="AA509" i="59"/>
  <c r="Z509" i="59" s="1"/>
  <c r="AC509" i="59"/>
  <c r="AB509" i="59" s="1"/>
  <c r="AE509" i="59"/>
  <c r="AD509" i="59" s="1"/>
  <c r="AG509" i="59"/>
  <c r="AF509" i="59" s="1"/>
  <c r="AI509" i="59"/>
  <c r="AH509" i="59" s="1"/>
  <c r="AK509" i="59"/>
  <c r="AJ509" i="59" s="1"/>
  <c r="AM509" i="59"/>
  <c r="AL509" i="59" s="1"/>
  <c r="AO509" i="59"/>
  <c r="AN509" i="59" s="1"/>
  <c r="I510" i="59"/>
  <c r="J510" i="59" s="1"/>
  <c r="K510" i="59"/>
  <c r="O510" i="59"/>
  <c r="N510" i="59"/>
  <c r="Q510" i="59"/>
  <c r="P510" i="59"/>
  <c r="S510" i="59"/>
  <c r="R510" i="59"/>
  <c r="U510" i="59"/>
  <c r="T510" i="59"/>
  <c r="W510" i="59"/>
  <c r="V510" i="59"/>
  <c r="Y510" i="59"/>
  <c r="X510" i="59"/>
  <c r="AA510" i="59"/>
  <c r="Z510" i="59"/>
  <c r="AC510" i="59"/>
  <c r="AB510" i="59"/>
  <c r="AE510" i="59"/>
  <c r="AD510" i="59"/>
  <c r="AG510" i="59"/>
  <c r="AF510" i="59"/>
  <c r="AI510" i="59"/>
  <c r="AH510" i="59"/>
  <c r="AK510" i="59"/>
  <c r="AJ510" i="59"/>
  <c r="AM510" i="59"/>
  <c r="AL510" i="59"/>
  <c r="AO510" i="59"/>
  <c r="AN510" i="59"/>
  <c r="I511" i="59"/>
  <c r="J511" i="59"/>
  <c r="K511" i="59"/>
  <c r="O511" i="59"/>
  <c r="N511" i="59" s="1"/>
  <c r="Q511" i="59"/>
  <c r="P511" i="59" s="1"/>
  <c r="S511" i="59"/>
  <c r="R511" i="59" s="1"/>
  <c r="U511" i="59"/>
  <c r="T511" i="59" s="1"/>
  <c r="W511" i="59"/>
  <c r="V511" i="59" s="1"/>
  <c r="Y511" i="59"/>
  <c r="X511" i="59" s="1"/>
  <c r="AA511" i="59"/>
  <c r="Z511" i="59" s="1"/>
  <c r="AC511" i="59"/>
  <c r="AB511" i="59" s="1"/>
  <c r="AE511" i="59"/>
  <c r="AD511" i="59" s="1"/>
  <c r="AG511" i="59"/>
  <c r="AF511" i="59" s="1"/>
  <c r="AI511" i="59"/>
  <c r="AH511" i="59" s="1"/>
  <c r="AK511" i="59"/>
  <c r="AJ511" i="59" s="1"/>
  <c r="AM511" i="59"/>
  <c r="AL511" i="59" s="1"/>
  <c r="AO511" i="59"/>
  <c r="AN511" i="59" s="1"/>
  <c r="I512" i="59"/>
  <c r="J512" i="59" s="1"/>
  <c r="K512" i="59"/>
  <c r="O512" i="59"/>
  <c r="N512" i="59" s="1"/>
  <c r="Q512" i="59"/>
  <c r="P512" i="59" s="1"/>
  <c r="S512" i="59"/>
  <c r="R512" i="59" s="1"/>
  <c r="U512" i="59"/>
  <c r="T512" i="59" s="1"/>
  <c r="W512" i="59"/>
  <c r="V512" i="59" s="1"/>
  <c r="Y512" i="59"/>
  <c r="X512" i="59" s="1"/>
  <c r="AA512" i="59"/>
  <c r="Z512" i="59" s="1"/>
  <c r="AC512" i="59"/>
  <c r="AB512" i="59" s="1"/>
  <c r="AE512" i="59"/>
  <c r="AD512" i="59" s="1"/>
  <c r="AG512" i="59"/>
  <c r="AF512" i="59" s="1"/>
  <c r="AI512" i="59"/>
  <c r="AH512" i="59" s="1"/>
  <c r="AK512" i="59"/>
  <c r="AJ512" i="59" s="1"/>
  <c r="AM512" i="59"/>
  <c r="AL512" i="59" s="1"/>
  <c r="AO512" i="59"/>
  <c r="AN512" i="59" s="1"/>
  <c r="I513" i="59"/>
  <c r="J513" i="59" s="1"/>
  <c r="K513" i="59"/>
  <c r="O513" i="59"/>
  <c r="N513" i="59" s="1"/>
  <c r="Q513" i="59"/>
  <c r="P513" i="59" s="1"/>
  <c r="S513" i="59"/>
  <c r="R513" i="59" s="1"/>
  <c r="U513" i="59"/>
  <c r="T513" i="59" s="1"/>
  <c r="W513" i="59"/>
  <c r="V513" i="59" s="1"/>
  <c r="Y513" i="59"/>
  <c r="X513" i="59" s="1"/>
  <c r="AA513" i="59"/>
  <c r="Z513" i="59" s="1"/>
  <c r="AC513" i="59"/>
  <c r="AB513" i="59" s="1"/>
  <c r="AE513" i="59"/>
  <c r="AD513" i="59" s="1"/>
  <c r="AG513" i="59"/>
  <c r="AF513" i="59" s="1"/>
  <c r="AI513" i="59"/>
  <c r="AH513" i="59" s="1"/>
  <c r="AK513" i="59"/>
  <c r="AJ513" i="59" s="1"/>
  <c r="AM513" i="59"/>
  <c r="AL513" i="59" s="1"/>
  <c r="AO513" i="59"/>
  <c r="AN513" i="59" s="1"/>
  <c r="I514" i="59"/>
  <c r="J514" i="59" s="1"/>
  <c r="K514" i="59"/>
  <c r="O514" i="59"/>
  <c r="N514" i="59"/>
  <c r="Q514" i="59"/>
  <c r="P514" i="59"/>
  <c r="S514" i="59"/>
  <c r="R514" i="59"/>
  <c r="U514" i="59"/>
  <c r="T514" i="59"/>
  <c r="W514" i="59"/>
  <c r="V514" i="59"/>
  <c r="Y514" i="59"/>
  <c r="X514" i="59"/>
  <c r="AA514" i="59"/>
  <c r="Z514" i="59"/>
  <c r="AC514" i="59"/>
  <c r="AB514" i="59"/>
  <c r="AE514" i="59"/>
  <c r="AD514" i="59"/>
  <c r="AG514" i="59"/>
  <c r="AF514" i="59"/>
  <c r="AI514" i="59"/>
  <c r="AH514" i="59"/>
  <c r="AK514" i="59"/>
  <c r="AJ514" i="59"/>
  <c r="AM514" i="59"/>
  <c r="AL514" i="59"/>
  <c r="AO514" i="59"/>
  <c r="AN514" i="59"/>
  <c r="AK515" i="59"/>
  <c r="AM515" i="59"/>
  <c r="AO515" i="59"/>
  <c r="I516" i="59"/>
  <c r="J516" i="59" s="1"/>
  <c r="K516" i="59"/>
  <c r="O516" i="59"/>
  <c r="N516" i="59" s="1"/>
  <c r="Q516" i="59"/>
  <c r="P516" i="59" s="1"/>
  <c r="S516" i="59"/>
  <c r="R516" i="59" s="1"/>
  <c r="U516" i="59"/>
  <c r="T516" i="59" s="1"/>
  <c r="W516" i="59"/>
  <c r="V516" i="59" s="1"/>
  <c r="Y516" i="59"/>
  <c r="X516" i="59" s="1"/>
  <c r="AA516" i="59"/>
  <c r="Z516" i="59" s="1"/>
  <c r="AC516" i="59"/>
  <c r="AB516" i="59" s="1"/>
  <c r="AE516" i="59"/>
  <c r="AD516" i="59" s="1"/>
  <c r="AG516" i="59"/>
  <c r="AF516" i="59" s="1"/>
  <c r="AI516" i="59"/>
  <c r="AH516" i="59" s="1"/>
  <c r="AK516" i="59"/>
  <c r="AJ516" i="59" s="1"/>
  <c r="AM516" i="59"/>
  <c r="AL516" i="59" s="1"/>
  <c r="AO516" i="59"/>
  <c r="AN516" i="59" s="1"/>
  <c r="I517" i="59"/>
  <c r="J517" i="59" s="1"/>
  <c r="K517" i="59"/>
  <c r="O517" i="59"/>
  <c r="N517" i="59" s="1"/>
  <c r="Q517" i="59"/>
  <c r="P517" i="59" s="1"/>
  <c r="S517" i="59"/>
  <c r="R517" i="59" s="1"/>
  <c r="U517" i="59"/>
  <c r="T517" i="59" s="1"/>
  <c r="W517" i="59"/>
  <c r="V517" i="59" s="1"/>
  <c r="Y517" i="59"/>
  <c r="X517" i="59" s="1"/>
  <c r="AA517" i="59"/>
  <c r="Z517" i="59" s="1"/>
  <c r="AC517" i="59"/>
  <c r="AB517" i="59" s="1"/>
  <c r="AE517" i="59"/>
  <c r="AD517" i="59" s="1"/>
  <c r="AG517" i="59"/>
  <c r="AF517" i="59" s="1"/>
  <c r="AI517" i="59"/>
  <c r="AH517" i="59" s="1"/>
  <c r="AK517" i="59"/>
  <c r="AJ517" i="59" s="1"/>
  <c r="AM517" i="59"/>
  <c r="AL517" i="59" s="1"/>
  <c r="AO517" i="59"/>
  <c r="AN517" i="59" s="1"/>
  <c r="I518" i="59"/>
  <c r="J518" i="59" s="1"/>
  <c r="K518" i="59"/>
  <c r="O518" i="59"/>
  <c r="N518" i="59"/>
  <c r="Q518" i="59"/>
  <c r="P518" i="59"/>
  <c r="S518" i="59"/>
  <c r="R518" i="59"/>
  <c r="U518" i="59"/>
  <c r="T518" i="59"/>
  <c r="W518" i="59"/>
  <c r="V518" i="59"/>
  <c r="Y518" i="59"/>
  <c r="X518" i="59"/>
  <c r="AA518" i="59"/>
  <c r="Z518" i="59"/>
  <c r="AC518" i="59"/>
  <c r="AB518" i="59"/>
  <c r="AE518" i="59"/>
  <c r="AD518" i="59"/>
  <c r="AG518" i="59"/>
  <c r="AF518" i="59"/>
  <c r="AI518" i="59"/>
  <c r="AH518" i="59"/>
  <c r="AK518" i="59"/>
  <c r="AJ518" i="59"/>
  <c r="AM518" i="59"/>
  <c r="AL518" i="59"/>
  <c r="AO518" i="59"/>
  <c r="AN518" i="59"/>
  <c r="I519" i="59"/>
  <c r="J519" i="59"/>
  <c r="K519" i="59"/>
  <c r="O519" i="59"/>
  <c r="N519" i="59" s="1"/>
  <c r="Q519" i="59"/>
  <c r="P519" i="59" s="1"/>
  <c r="S519" i="59"/>
  <c r="R519" i="59" s="1"/>
  <c r="U519" i="59"/>
  <c r="T519" i="59" s="1"/>
  <c r="W519" i="59"/>
  <c r="V519" i="59" s="1"/>
  <c r="Y519" i="59"/>
  <c r="X519" i="59" s="1"/>
  <c r="AA519" i="59"/>
  <c r="Z519" i="59" s="1"/>
  <c r="AC519" i="59"/>
  <c r="AB519" i="59" s="1"/>
  <c r="AE519" i="59"/>
  <c r="AD519" i="59" s="1"/>
  <c r="AG519" i="59"/>
  <c r="AF519" i="59" s="1"/>
  <c r="AI519" i="59"/>
  <c r="AH519" i="59" s="1"/>
  <c r="AK519" i="59"/>
  <c r="AJ519" i="59" s="1"/>
  <c r="AM519" i="59"/>
  <c r="AL519" i="59" s="1"/>
  <c r="AO519" i="59"/>
  <c r="AN519" i="59" s="1"/>
  <c r="I520" i="59"/>
  <c r="J520" i="59" s="1"/>
  <c r="K520" i="59"/>
  <c r="O520" i="59"/>
  <c r="N520" i="59" s="1"/>
  <c r="Q520" i="59"/>
  <c r="P520" i="59" s="1"/>
  <c r="S520" i="59"/>
  <c r="R520" i="59" s="1"/>
  <c r="U520" i="59"/>
  <c r="T520" i="59" s="1"/>
  <c r="W520" i="59"/>
  <c r="V520" i="59" s="1"/>
  <c r="Y520" i="59"/>
  <c r="X520" i="59" s="1"/>
  <c r="AA520" i="59"/>
  <c r="Z520" i="59" s="1"/>
  <c r="AC520" i="59"/>
  <c r="AB520" i="59" s="1"/>
  <c r="AE520" i="59"/>
  <c r="AD520" i="59" s="1"/>
  <c r="AG520" i="59"/>
  <c r="AF520" i="59" s="1"/>
  <c r="AI520" i="59"/>
  <c r="AH520" i="59" s="1"/>
  <c r="AK520" i="59"/>
  <c r="AJ520" i="59" s="1"/>
  <c r="AM520" i="59"/>
  <c r="AL520" i="59" s="1"/>
  <c r="AO520" i="59"/>
  <c r="AN520" i="59" s="1"/>
  <c r="I521" i="59"/>
  <c r="J521" i="59" s="1"/>
  <c r="K521" i="59"/>
  <c r="O521" i="59"/>
  <c r="N521" i="59" s="1"/>
  <c r="Q521" i="59"/>
  <c r="P521" i="59" s="1"/>
  <c r="S521" i="59"/>
  <c r="R521" i="59" s="1"/>
  <c r="U521" i="59"/>
  <c r="T521" i="59" s="1"/>
  <c r="W521" i="59"/>
  <c r="V521" i="59" s="1"/>
  <c r="Y521" i="59"/>
  <c r="X521" i="59" s="1"/>
  <c r="AA521" i="59"/>
  <c r="Z521" i="59" s="1"/>
  <c r="AC521" i="59"/>
  <c r="AB521" i="59" s="1"/>
  <c r="AE521" i="59"/>
  <c r="AD521" i="59" s="1"/>
  <c r="AG521" i="59"/>
  <c r="AF521" i="59" s="1"/>
  <c r="AI521" i="59"/>
  <c r="AH521" i="59" s="1"/>
  <c r="AK521" i="59"/>
  <c r="AJ521" i="59" s="1"/>
  <c r="AM521" i="59"/>
  <c r="AL521" i="59" s="1"/>
  <c r="AO521" i="59"/>
  <c r="AN521" i="59" s="1"/>
  <c r="I522" i="59"/>
  <c r="J522" i="59" s="1"/>
  <c r="K522" i="59"/>
  <c r="O522" i="59"/>
  <c r="N522" i="59"/>
  <c r="Q522" i="59"/>
  <c r="P522" i="59"/>
  <c r="S522" i="59"/>
  <c r="R522" i="59"/>
  <c r="U522" i="59"/>
  <c r="T522" i="59"/>
  <c r="W522" i="59"/>
  <c r="V522" i="59"/>
  <c r="Y522" i="59"/>
  <c r="X522" i="59"/>
  <c r="AA522" i="59"/>
  <c r="Z522" i="59"/>
  <c r="AC522" i="59"/>
  <c r="AB522" i="59"/>
  <c r="AE522" i="59"/>
  <c r="AD522" i="59"/>
  <c r="AG522" i="59"/>
  <c r="AF522" i="59"/>
  <c r="AI522" i="59"/>
  <c r="AH522" i="59"/>
  <c r="AK522" i="59"/>
  <c r="AJ522" i="59"/>
  <c r="AM522" i="59"/>
  <c r="AL522" i="59"/>
  <c r="AO522" i="59"/>
  <c r="AN522" i="59"/>
  <c r="I523" i="59"/>
  <c r="J523" i="59"/>
  <c r="K523" i="59"/>
  <c r="O523" i="59"/>
  <c r="N523" i="59" s="1"/>
  <c r="Q523" i="59"/>
  <c r="P523" i="59" s="1"/>
  <c r="S523" i="59"/>
  <c r="R523" i="59" s="1"/>
  <c r="U523" i="59"/>
  <c r="T523" i="59" s="1"/>
  <c r="W523" i="59"/>
  <c r="V523" i="59" s="1"/>
  <c r="Y523" i="59"/>
  <c r="X523" i="59" s="1"/>
  <c r="AA523" i="59"/>
  <c r="Z523" i="59" s="1"/>
  <c r="AC523" i="59"/>
  <c r="AB523" i="59" s="1"/>
  <c r="AE523" i="59"/>
  <c r="AD523" i="59" s="1"/>
  <c r="AG523" i="59"/>
  <c r="AF523" i="59" s="1"/>
  <c r="AI523" i="59"/>
  <c r="AH523" i="59" s="1"/>
  <c r="AK523" i="59"/>
  <c r="AJ523" i="59" s="1"/>
  <c r="AM523" i="59"/>
  <c r="AL523" i="59" s="1"/>
  <c r="AO523" i="59"/>
  <c r="AN523" i="59" s="1"/>
  <c r="I524" i="59"/>
  <c r="J524" i="59" s="1"/>
  <c r="K524" i="59"/>
  <c r="O524" i="59"/>
  <c r="N524" i="59" s="1"/>
  <c r="Q524" i="59"/>
  <c r="P524" i="59" s="1"/>
  <c r="S524" i="59"/>
  <c r="R524" i="59" s="1"/>
  <c r="U524" i="59"/>
  <c r="T524" i="59" s="1"/>
  <c r="W524" i="59"/>
  <c r="V524" i="59" s="1"/>
  <c r="Y524" i="59"/>
  <c r="X524" i="59" s="1"/>
  <c r="AA524" i="59"/>
  <c r="Z524" i="59" s="1"/>
  <c r="AC524" i="59"/>
  <c r="AB524" i="59" s="1"/>
  <c r="AE524" i="59"/>
  <c r="AD524" i="59" s="1"/>
  <c r="AG524" i="59"/>
  <c r="AF524" i="59" s="1"/>
  <c r="AI524" i="59"/>
  <c r="AH524" i="59" s="1"/>
  <c r="AK524" i="59"/>
  <c r="AJ524" i="59" s="1"/>
  <c r="AM524" i="59"/>
  <c r="AL524" i="59" s="1"/>
  <c r="AO524" i="59"/>
  <c r="AN524" i="59" s="1"/>
  <c r="I525" i="59"/>
  <c r="J525" i="59" s="1"/>
  <c r="K525" i="59"/>
  <c r="O525" i="59"/>
  <c r="N525" i="59" s="1"/>
  <c r="Q525" i="59"/>
  <c r="P525" i="59" s="1"/>
  <c r="S525" i="59"/>
  <c r="R525" i="59" s="1"/>
  <c r="U525" i="59"/>
  <c r="T525" i="59" s="1"/>
  <c r="W525" i="59"/>
  <c r="V525" i="59" s="1"/>
  <c r="Y525" i="59"/>
  <c r="X525" i="59" s="1"/>
  <c r="AA525" i="59"/>
  <c r="Z525" i="59" s="1"/>
  <c r="AC525" i="59"/>
  <c r="AB525" i="59" s="1"/>
  <c r="AE525" i="59"/>
  <c r="AD525" i="59" s="1"/>
  <c r="AG525" i="59"/>
  <c r="AF525" i="59" s="1"/>
  <c r="AI525" i="59"/>
  <c r="AH525" i="59" s="1"/>
  <c r="AK525" i="59"/>
  <c r="AJ525" i="59" s="1"/>
  <c r="AM525" i="59"/>
  <c r="AL525" i="59" s="1"/>
  <c r="AO525" i="59"/>
  <c r="AN525" i="59" s="1"/>
  <c r="I526" i="59"/>
  <c r="J526" i="59" s="1"/>
  <c r="K526" i="59"/>
  <c r="O526" i="59"/>
  <c r="N526" i="59"/>
  <c r="Q526" i="59"/>
  <c r="P526" i="59"/>
  <c r="S526" i="59"/>
  <c r="R526" i="59"/>
  <c r="U526" i="59"/>
  <c r="T526" i="59"/>
  <c r="W526" i="59"/>
  <c r="V526" i="59"/>
  <c r="Y526" i="59"/>
  <c r="X526" i="59"/>
  <c r="AA526" i="59"/>
  <c r="Z526" i="59"/>
  <c r="AC526" i="59"/>
  <c r="AB526" i="59"/>
  <c r="AE526" i="59"/>
  <c r="AD526" i="59"/>
  <c r="AG526" i="59"/>
  <c r="AF526" i="59"/>
  <c r="AI526" i="59"/>
  <c r="AH526" i="59"/>
  <c r="AK526" i="59"/>
  <c r="AJ526" i="59"/>
  <c r="AM526" i="59"/>
  <c r="AL526" i="59"/>
  <c r="AO526" i="59"/>
  <c r="AN526" i="59"/>
  <c r="I527" i="59"/>
  <c r="J527" i="59"/>
  <c r="K527" i="59"/>
  <c r="O527" i="59"/>
  <c r="N527" i="59" s="1"/>
  <c r="Q527" i="59"/>
  <c r="P527" i="59" s="1"/>
  <c r="S527" i="59"/>
  <c r="R527" i="59" s="1"/>
  <c r="U527" i="59"/>
  <c r="T527" i="59" s="1"/>
  <c r="W527" i="59"/>
  <c r="V527" i="59" s="1"/>
  <c r="Y527" i="59"/>
  <c r="X527" i="59" s="1"/>
  <c r="AA527" i="59"/>
  <c r="Z527" i="59" s="1"/>
  <c r="AC527" i="59"/>
  <c r="AB527" i="59" s="1"/>
  <c r="AE527" i="59"/>
  <c r="AD527" i="59" s="1"/>
  <c r="AG527" i="59"/>
  <c r="AF527" i="59" s="1"/>
  <c r="AI527" i="59"/>
  <c r="AH527" i="59" s="1"/>
  <c r="AK527" i="59"/>
  <c r="AJ527" i="59" s="1"/>
  <c r="AM527" i="59"/>
  <c r="AL527" i="59" s="1"/>
  <c r="AO527" i="59"/>
  <c r="AN527" i="59" s="1"/>
  <c r="I528" i="59"/>
  <c r="J528" i="59" s="1"/>
  <c r="K528" i="59"/>
  <c r="O528" i="59"/>
  <c r="N528" i="59" s="1"/>
  <c r="Q528" i="59"/>
  <c r="P528" i="59" s="1"/>
  <c r="S528" i="59"/>
  <c r="R528" i="59" s="1"/>
  <c r="U528" i="59"/>
  <c r="T528" i="59" s="1"/>
  <c r="W528" i="59"/>
  <c r="V528" i="59" s="1"/>
  <c r="Y528" i="59"/>
  <c r="X528" i="59" s="1"/>
  <c r="AA528" i="59"/>
  <c r="Z528" i="59" s="1"/>
  <c r="AC528" i="59"/>
  <c r="AB528" i="59" s="1"/>
  <c r="AE528" i="59"/>
  <c r="AD528" i="59" s="1"/>
  <c r="AG528" i="59"/>
  <c r="AF528" i="59" s="1"/>
  <c r="AI528" i="59"/>
  <c r="AH528" i="59" s="1"/>
  <c r="AK528" i="59"/>
  <c r="AJ528" i="59" s="1"/>
  <c r="AM528" i="59"/>
  <c r="AL528" i="59" s="1"/>
  <c r="AO528" i="59"/>
  <c r="AN528" i="59" s="1"/>
  <c r="I529" i="59"/>
  <c r="J529" i="59" s="1"/>
  <c r="K529" i="59"/>
  <c r="O529" i="59"/>
  <c r="N529" i="59" s="1"/>
  <c r="Q529" i="59"/>
  <c r="P529" i="59" s="1"/>
  <c r="S529" i="59"/>
  <c r="R529" i="59" s="1"/>
  <c r="U529" i="59"/>
  <c r="T529" i="59" s="1"/>
  <c r="W529" i="59"/>
  <c r="V529" i="59" s="1"/>
  <c r="Y529" i="59"/>
  <c r="X529" i="59" s="1"/>
  <c r="AA529" i="59"/>
  <c r="Z529" i="59" s="1"/>
  <c r="AC529" i="59"/>
  <c r="AB529" i="59" s="1"/>
  <c r="AE529" i="59"/>
  <c r="AD529" i="59" s="1"/>
  <c r="AG529" i="59"/>
  <c r="AF529" i="59" s="1"/>
  <c r="AI529" i="59"/>
  <c r="AH529" i="59" s="1"/>
  <c r="AK529" i="59"/>
  <c r="AJ529" i="59" s="1"/>
  <c r="AM529" i="59"/>
  <c r="AL529" i="59" s="1"/>
  <c r="AO529" i="59"/>
  <c r="AN529" i="59" s="1"/>
  <c r="I530" i="59"/>
  <c r="J530" i="59" s="1"/>
  <c r="K530" i="59"/>
  <c r="O530" i="59"/>
  <c r="N530" i="59"/>
  <c r="Q530" i="59"/>
  <c r="P530" i="59"/>
  <c r="S530" i="59"/>
  <c r="R530" i="59"/>
  <c r="U530" i="59"/>
  <c r="T530" i="59"/>
  <c r="W530" i="59"/>
  <c r="V530" i="59"/>
  <c r="Y530" i="59"/>
  <c r="X530" i="59"/>
  <c r="AA530" i="59"/>
  <c r="Z530" i="59"/>
  <c r="AC530" i="59"/>
  <c r="AB530" i="59"/>
  <c r="AE530" i="59"/>
  <c r="AD530" i="59"/>
  <c r="AG530" i="59"/>
  <c r="AF530" i="59"/>
  <c r="AI530" i="59"/>
  <c r="AH530" i="59"/>
  <c r="AK530" i="59"/>
  <c r="AJ530" i="59"/>
  <c r="AM530" i="59"/>
  <c r="AL530" i="59"/>
  <c r="AO530" i="59"/>
  <c r="AN530" i="59"/>
  <c r="I531" i="59"/>
  <c r="J531" i="59"/>
  <c r="K531" i="59"/>
  <c r="O531" i="59"/>
  <c r="N531" i="59" s="1"/>
  <c r="Q531" i="59"/>
  <c r="P531" i="59" s="1"/>
  <c r="S531" i="59"/>
  <c r="R531" i="59" s="1"/>
  <c r="U531" i="59"/>
  <c r="T531" i="59" s="1"/>
  <c r="W531" i="59"/>
  <c r="V531" i="59" s="1"/>
  <c r="Y531" i="59"/>
  <c r="X531" i="59" s="1"/>
  <c r="AA531" i="59"/>
  <c r="Z531" i="59" s="1"/>
  <c r="AC531" i="59"/>
  <c r="AB531" i="59" s="1"/>
  <c r="AE531" i="59"/>
  <c r="AD531" i="59" s="1"/>
  <c r="AG531" i="59"/>
  <c r="AF531" i="59" s="1"/>
  <c r="AI531" i="59"/>
  <c r="AH531" i="59" s="1"/>
  <c r="AK531" i="59"/>
  <c r="AJ531" i="59" s="1"/>
  <c r="AM531" i="59"/>
  <c r="AL531" i="59" s="1"/>
  <c r="AO531" i="59"/>
  <c r="AN531" i="59" s="1"/>
  <c r="I532" i="59"/>
  <c r="J532" i="59" s="1"/>
  <c r="K532" i="59"/>
  <c r="O532" i="59"/>
  <c r="N532" i="59" s="1"/>
  <c r="Q532" i="59"/>
  <c r="P532" i="59" s="1"/>
  <c r="S532" i="59"/>
  <c r="R532" i="59" s="1"/>
  <c r="U532" i="59"/>
  <c r="T532" i="59" s="1"/>
  <c r="W532" i="59"/>
  <c r="V532" i="59" s="1"/>
  <c r="Y532" i="59"/>
  <c r="X532" i="59" s="1"/>
  <c r="AA532" i="59"/>
  <c r="Z532" i="59" s="1"/>
  <c r="AC532" i="59"/>
  <c r="AB532" i="59" s="1"/>
  <c r="AE532" i="59"/>
  <c r="AD532" i="59" s="1"/>
  <c r="AG532" i="59"/>
  <c r="AF532" i="59" s="1"/>
  <c r="AI532" i="59"/>
  <c r="AH532" i="59" s="1"/>
  <c r="AK532" i="59"/>
  <c r="AJ532" i="59" s="1"/>
  <c r="AM532" i="59"/>
  <c r="AL532" i="59" s="1"/>
  <c r="AO532" i="59"/>
  <c r="AN532" i="59" s="1"/>
  <c r="I533" i="59"/>
  <c r="J533" i="59" s="1"/>
  <c r="K533" i="59"/>
  <c r="O533" i="59"/>
  <c r="N533" i="59" s="1"/>
  <c r="Q533" i="59"/>
  <c r="P533" i="59" s="1"/>
  <c r="S533" i="59"/>
  <c r="R533" i="59" s="1"/>
  <c r="U533" i="59"/>
  <c r="T533" i="59" s="1"/>
  <c r="W533" i="59"/>
  <c r="V533" i="59" s="1"/>
  <c r="Y533" i="59"/>
  <c r="X533" i="59" s="1"/>
  <c r="AA533" i="59"/>
  <c r="Z533" i="59" s="1"/>
  <c r="AC533" i="59"/>
  <c r="AB533" i="59" s="1"/>
  <c r="AE533" i="59"/>
  <c r="AD533" i="59" s="1"/>
  <c r="AG533" i="59"/>
  <c r="AF533" i="59" s="1"/>
  <c r="AI533" i="59"/>
  <c r="AH533" i="59" s="1"/>
  <c r="AK533" i="59"/>
  <c r="AJ533" i="59" s="1"/>
  <c r="AM533" i="59"/>
  <c r="AL533" i="59" s="1"/>
  <c r="AO533" i="59"/>
  <c r="AN533" i="59" s="1"/>
  <c r="I534" i="59"/>
  <c r="J534" i="59" s="1"/>
  <c r="K534" i="59"/>
  <c r="O534" i="59"/>
  <c r="N534" i="59"/>
  <c r="Q534" i="59"/>
  <c r="P534" i="59"/>
  <c r="S534" i="59"/>
  <c r="R534" i="59"/>
  <c r="U534" i="59"/>
  <c r="T534" i="59"/>
  <c r="W534" i="59"/>
  <c r="V534" i="59"/>
  <c r="Y534" i="59"/>
  <c r="X534" i="59"/>
  <c r="AA534" i="59"/>
  <c r="Z534" i="59"/>
  <c r="AC534" i="59"/>
  <c r="AB534" i="59"/>
  <c r="AE534" i="59"/>
  <c r="AD534" i="59"/>
  <c r="AG534" i="59"/>
  <c r="AF534" i="59"/>
  <c r="AI534" i="59"/>
  <c r="AH534" i="59"/>
  <c r="AK534" i="59"/>
  <c r="AJ534" i="59"/>
  <c r="AM534" i="59"/>
  <c r="AL534" i="59"/>
  <c r="AO534" i="59"/>
  <c r="AN534" i="59"/>
  <c r="I535" i="59"/>
  <c r="J535" i="59"/>
  <c r="K535" i="59"/>
  <c r="O535" i="59"/>
  <c r="N535" i="59" s="1"/>
  <c r="Q535" i="59"/>
  <c r="P535" i="59" s="1"/>
  <c r="S535" i="59"/>
  <c r="R535" i="59" s="1"/>
  <c r="U535" i="59"/>
  <c r="T535" i="59" s="1"/>
  <c r="W535" i="59"/>
  <c r="V535" i="59" s="1"/>
  <c r="Y535" i="59"/>
  <c r="X535" i="59" s="1"/>
  <c r="AA535" i="59"/>
  <c r="Z535" i="59" s="1"/>
  <c r="AC535" i="59"/>
  <c r="AB535" i="59" s="1"/>
  <c r="AE535" i="59"/>
  <c r="AD535" i="59" s="1"/>
  <c r="AG535" i="59"/>
  <c r="AF535" i="59" s="1"/>
  <c r="AI535" i="59"/>
  <c r="AH535" i="59" s="1"/>
  <c r="AK535" i="59"/>
  <c r="AJ535" i="59" s="1"/>
  <c r="AM535" i="59"/>
  <c r="AL535" i="59" s="1"/>
  <c r="AO535" i="59"/>
  <c r="AN535" i="59" s="1"/>
  <c r="I536" i="59"/>
  <c r="J536" i="59" s="1"/>
  <c r="K536" i="59"/>
  <c r="O536" i="59"/>
  <c r="N536" i="59" s="1"/>
  <c r="Q536" i="59"/>
  <c r="P536" i="59" s="1"/>
  <c r="S536" i="59"/>
  <c r="R536" i="59" s="1"/>
  <c r="U536" i="59"/>
  <c r="T536" i="59" s="1"/>
  <c r="W536" i="59"/>
  <c r="V536" i="59" s="1"/>
  <c r="Y536" i="59"/>
  <c r="X536" i="59" s="1"/>
  <c r="AA536" i="59"/>
  <c r="Z536" i="59" s="1"/>
  <c r="AC536" i="59"/>
  <c r="AB536" i="59" s="1"/>
  <c r="AE536" i="59"/>
  <c r="AD536" i="59" s="1"/>
  <c r="AG536" i="59"/>
  <c r="AF536" i="59" s="1"/>
  <c r="AI536" i="59"/>
  <c r="AH536" i="59" s="1"/>
  <c r="AK536" i="59"/>
  <c r="AJ536" i="59" s="1"/>
  <c r="AM536" i="59"/>
  <c r="AL536" i="59" s="1"/>
  <c r="AO536" i="59"/>
  <c r="AN536" i="59" s="1"/>
  <c r="I537" i="59"/>
  <c r="J537" i="59" s="1"/>
  <c r="K537" i="59"/>
  <c r="O537" i="59"/>
  <c r="N537" i="59" s="1"/>
  <c r="Q537" i="59"/>
  <c r="P537" i="59" s="1"/>
  <c r="S537" i="59"/>
  <c r="R537" i="59" s="1"/>
  <c r="U537" i="59"/>
  <c r="T537" i="59" s="1"/>
  <c r="W537" i="59"/>
  <c r="V537" i="59" s="1"/>
  <c r="Y537" i="59"/>
  <c r="X537" i="59" s="1"/>
  <c r="AA537" i="59"/>
  <c r="Z537" i="59" s="1"/>
  <c r="AC537" i="59"/>
  <c r="AB537" i="59" s="1"/>
  <c r="AE537" i="59"/>
  <c r="AD537" i="59" s="1"/>
  <c r="AG537" i="59"/>
  <c r="AF537" i="59" s="1"/>
  <c r="AI537" i="59"/>
  <c r="AH537" i="59" s="1"/>
  <c r="AK537" i="59"/>
  <c r="AJ537" i="59" s="1"/>
  <c r="AM537" i="59"/>
  <c r="AL537" i="59" s="1"/>
  <c r="AO537" i="59"/>
  <c r="AN537" i="59" s="1"/>
  <c r="I538" i="59"/>
  <c r="J538" i="59" s="1"/>
  <c r="K538" i="59"/>
  <c r="O538" i="59"/>
  <c r="N538" i="59"/>
  <c r="Q538" i="59"/>
  <c r="P538" i="59"/>
  <c r="S538" i="59"/>
  <c r="R538" i="59"/>
  <c r="U538" i="59"/>
  <c r="T538" i="59"/>
  <c r="W538" i="59"/>
  <c r="V538" i="59"/>
  <c r="Y538" i="59"/>
  <c r="X538" i="59" s="1"/>
  <c r="AA538" i="59"/>
  <c r="Z538" i="59" s="1"/>
  <c r="AC538" i="59"/>
  <c r="AB538" i="59" s="1"/>
  <c r="AE538" i="59"/>
  <c r="AD538" i="59" s="1"/>
  <c r="AG538" i="59"/>
  <c r="AF538" i="59" s="1"/>
  <c r="AI538" i="59"/>
  <c r="AH538" i="59" s="1"/>
  <c r="AK538" i="59"/>
  <c r="AJ538" i="59" s="1"/>
  <c r="AM538" i="59"/>
  <c r="AL538" i="59" s="1"/>
  <c r="AO538" i="59"/>
  <c r="AN538" i="59" s="1"/>
  <c r="I539" i="59"/>
  <c r="J539" i="59" s="1"/>
  <c r="K539" i="59"/>
  <c r="O539" i="59"/>
  <c r="N539" i="59" s="1"/>
  <c r="Q539" i="59"/>
  <c r="P539" i="59" s="1"/>
  <c r="S539" i="59"/>
  <c r="R539" i="59" s="1"/>
  <c r="U539" i="59"/>
  <c r="T539" i="59" s="1"/>
  <c r="W539" i="59"/>
  <c r="V539" i="59" s="1"/>
  <c r="Y539" i="59"/>
  <c r="X539" i="59" s="1"/>
  <c r="AA539" i="59"/>
  <c r="Z539" i="59" s="1"/>
  <c r="AC539" i="59"/>
  <c r="AB539" i="59" s="1"/>
  <c r="AE539" i="59"/>
  <c r="AD539" i="59" s="1"/>
  <c r="AG539" i="59"/>
  <c r="AF539" i="59" s="1"/>
  <c r="AI539" i="59"/>
  <c r="AH539" i="59" s="1"/>
  <c r="AK539" i="59"/>
  <c r="AJ539" i="59" s="1"/>
  <c r="AM539" i="59"/>
  <c r="AL539" i="59" s="1"/>
  <c r="AO539" i="59"/>
  <c r="AN539" i="59" s="1"/>
  <c r="I540" i="59"/>
  <c r="J540" i="59" s="1"/>
  <c r="K540" i="59"/>
  <c r="O540" i="59"/>
  <c r="N540" i="59" s="1"/>
  <c r="Q540" i="59"/>
  <c r="P540" i="59" s="1"/>
  <c r="S540" i="59"/>
  <c r="R540" i="59" s="1"/>
  <c r="U540" i="59"/>
  <c r="T540" i="59" s="1"/>
  <c r="W540" i="59"/>
  <c r="V540" i="59" s="1"/>
  <c r="Y540" i="59"/>
  <c r="X540" i="59" s="1"/>
  <c r="AA540" i="59"/>
  <c r="Z540" i="59" s="1"/>
  <c r="AC540" i="59"/>
  <c r="AB540" i="59" s="1"/>
  <c r="AE540" i="59"/>
  <c r="AD540" i="59" s="1"/>
  <c r="AG540" i="59"/>
  <c r="AF540" i="59" s="1"/>
  <c r="AI540" i="59"/>
  <c r="AH540" i="59" s="1"/>
  <c r="AK540" i="59"/>
  <c r="AJ540" i="59" s="1"/>
  <c r="AM540" i="59"/>
  <c r="AL540" i="59" s="1"/>
  <c r="AO540" i="59"/>
  <c r="AN540" i="59" s="1"/>
  <c r="I541" i="59"/>
  <c r="J541" i="59" s="1"/>
  <c r="K541" i="59"/>
  <c r="O541" i="59"/>
  <c r="N541" i="59"/>
  <c r="Q541" i="59"/>
  <c r="P541" i="59"/>
  <c r="S541" i="59"/>
  <c r="R541" i="59"/>
  <c r="U541" i="59"/>
  <c r="T541" i="59"/>
  <c r="W541" i="59"/>
  <c r="V541" i="59"/>
  <c r="Y541" i="59"/>
  <c r="X541" i="59"/>
  <c r="AA541" i="59"/>
  <c r="Z541" i="59"/>
  <c r="AC541" i="59"/>
  <c r="AB541" i="59"/>
  <c r="AE541" i="59"/>
  <c r="AD541" i="59"/>
  <c r="AG541" i="59"/>
  <c r="AF541" i="59"/>
  <c r="AI541" i="59"/>
  <c r="AH541" i="59"/>
  <c r="AK541" i="59"/>
  <c r="AJ541" i="59"/>
  <c r="AM541" i="59"/>
  <c r="AL541" i="59"/>
  <c r="AO541" i="59"/>
  <c r="AN541" i="59"/>
  <c r="I542" i="59"/>
  <c r="J542" i="59"/>
  <c r="K542" i="59"/>
  <c r="O542" i="59"/>
  <c r="N542" i="59" s="1"/>
  <c r="Q542" i="59"/>
  <c r="P542" i="59" s="1"/>
  <c r="S542" i="59"/>
  <c r="R542" i="59" s="1"/>
  <c r="U542" i="59"/>
  <c r="T542" i="59" s="1"/>
  <c r="W542" i="59"/>
  <c r="V542" i="59" s="1"/>
  <c r="Y542" i="59"/>
  <c r="X542" i="59" s="1"/>
  <c r="AA542" i="59"/>
  <c r="Z542" i="59" s="1"/>
  <c r="AC542" i="59"/>
  <c r="AB542" i="59" s="1"/>
  <c r="AE542" i="59"/>
  <c r="AD542" i="59" s="1"/>
  <c r="AG542" i="59"/>
  <c r="AF542" i="59" s="1"/>
  <c r="AI542" i="59"/>
  <c r="AH542" i="59" s="1"/>
  <c r="AK542" i="59"/>
  <c r="AJ542" i="59" s="1"/>
  <c r="AM542" i="59"/>
  <c r="AL542" i="59" s="1"/>
  <c r="AO542" i="59"/>
  <c r="AN542" i="59" s="1"/>
  <c r="I543" i="59"/>
  <c r="J543" i="59" s="1"/>
  <c r="K543" i="59"/>
  <c r="O543" i="59"/>
  <c r="N543" i="59" s="1"/>
  <c r="Q543" i="59"/>
  <c r="P543" i="59" s="1"/>
  <c r="S543" i="59"/>
  <c r="R543" i="59" s="1"/>
  <c r="U543" i="59"/>
  <c r="T543" i="59" s="1"/>
  <c r="W543" i="59"/>
  <c r="V543" i="59" s="1"/>
  <c r="Y543" i="59"/>
  <c r="X543" i="59" s="1"/>
  <c r="AA543" i="59"/>
  <c r="Z543" i="59" s="1"/>
  <c r="AC543" i="59"/>
  <c r="AB543" i="59" s="1"/>
  <c r="AE543" i="59"/>
  <c r="AD543" i="59" s="1"/>
  <c r="AG543" i="59"/>
  <c r="AF543" i="59" s="1"/>
  <c r="AI543" i="59"/>
  <c r="AH543" i="59" s="1"/>
  <c r="AK543" i="59"/>
  <c r="AJ543" i="59" s="1"/>
  <c r="AM543" i="59"/>
  <c r="AL543" i="59" s="1"/>
  <c r="AO543" i="59"/>
  <c r="AN543" i="59" s="1"/>
  <c r="I544" i="59"/>
  <c r="J544" i="59" s="1"/>
  <c r="K544" i="59"/>
  <c r="O544" i="59"/>
  <c r="N544" i="59" s="1"/>
  <c r="Q544" i="59"/>
  <c r="P544" i="59" s="1"/>
  <c r="S544" i="59"/>
  <c r="R544" i="59" s="1"/>
  <c r="U544" i="59"/>
  <c r="T544" i="59" s="1"/>
  <c r="W544" i="59"/>
  <c r="V544" i="59" s="1"/>
  <c r="Y544" i="59"/>
  <c r="X544" i="59" s="1"/>
  <c r="AA544" i="59"/>
  <c r="Z544" i="59" s="1"/>
  <c r="AC544" i="59"/>
  <c r="AB544" i="59" s="1"/>
  <c r="AE544" i="59"/>
  <c r="AD544" i="59" s="1"/>
  <c r="AG544" i="59"/>
  <c r="AF544" i="59" s="1"/>
  <c r="AI544" i="59"/>
  <c r="AH544" i="59" s="1"/>
  <c r="AK544" i="59"/>
  <c r="AJ544" i="59" s="1"/>
  <c r="AM544" i="59"/>
  <c r="AL544" i="59" s="1"/>
  <c r="AO544" i="59"/>
  <c r="AN544" i="59" s="1"/>
  <c r="I545" i="59"/>
  <c r="J545" i="59" s="1"/>
  <c r="K545" i="59"/>
  <c r="O545" i="59"/>
  <c r="N545" i="59"/>
  <c r="Q545" i="59"/>
  <c r="P545" i="59"/>
  <c r="S545" i="59"/>
  <c r="R545" i="59"/>
  <c r="U545" i="59"/>
  <c r="T545" i="59"/>
  <c r="W545" i="59"/>
  <c r="V545" i="59"/>
  <c r="Y545" i="59"/>
  <c r="X545" i="59"/>
  <c r="AA545" i="59"/>
  <c r="Z545" i="59"/>
  <c r="AC545" i="59"/>
  <c r="AB545" i="59"/>
  <c r="AE545" i="59"/>
  <c r="AD545" i="59"/>
  <c r="AG545" i="59"/>
  <c r="AF545" i="59"/>
  <c r="AI545" i="59"/>
  <c r="AH545" i="59"/>
  <c r="AK545" i="59"/>
  <c r="AJ545" i="59"/>
  <c r="AM545" i="59"/>
  <c r="AL545" i="59"/>
  <c r="AO545" i="59"/>
  <c r="AN545" i="59"/>
  <c r="I546" i="59"/>
  <c r="J546" i="59"/>
  <c r="K546" i="59"/>
  <c r="O546" i="59"/>
  <c r="N546" i="59" s="1"/>
  <c r="Q546" i="59"/>
  <c r="P546" i="59" s="1"/>
  <c r="S546" i="59"/>
  <c r="R546" i="59" s="1"/>
  <c r="U546" i="59"/>
  <c r="T546" i="59" s="1"/>
  <c r="W546" i="59"/>
  <c r="V546" i="59" s="1"/>
  <c r="Y546" i="59"/>
  <c r="X546" i="59" s="1"/>
  <c r="AA546" i="59"/>
  <c r="Z546" i="59" s="1"/>
  <c r="AC546" i="59"/>
  <c r="AB546" i="59" s="1"/>
  <c r="AE546" i="59"/>
  <c r="AD546" i="59" s="1"/>
  <c r="AG546" i="59"/>
  <c r="AF546" i="59" s="1"/>
  <c r="AI546" i="59"/>
  <c r="AH546" i="59" s="1"/>
  <c r="AK546" i="59"/>
  <c r="AJ546" i="59" s="1"/>
  <c r="AM546" i="59"/>
  <c r="AL546" i="59" s="1"/>
  <c r="AO546" i="59"/>
  <c r="AN546" i="59" s="1"/>
  <c r="I547" i="59"/>
  <c r="J547" i="59" s="1"/>
  <c r="K547" i="59"/>
  <c r="O547" i="59"/>
  <c r="N547" i="59" s="1"/>
  <c r="Q547" i="59"/>
  <c r="P547" i="59" s="1"/>
  <c r="S547" i="59"/>
  <c r="R547" i="59" s="1"/>
  <c r="U547" i="59"/>
  <c r="T547" i="59" s="1"/>
  <c r="W547" i="59"/>
  <c r="V547" i="59" s="1"/>
  <c r="Y547" i="59"/>
  <c r="X547" i="59" s="1"/>
  <c r="AA547" i="59"/>
  <c r="Z547" i="59" s="1"/>
  <c r="AC547" i="59"/>
  <c r="AB547" i="59" s="1"/>
  <c r="AE547" i="59"/>
  <c r="AD547" i="59" s="1"/>
  <c r="AG547" i="59"/>
  <c r="AF547" i="59" s="1"/>
  <c r="AI547" i="59"/>
  <c r="AH547" i="59" s="1"/>
  <c r="AK547" i="59"/>
  <c r="AJ547" i="59" s="1"/>
  <c r="AM547" i="59"/>
  <c r="AL547" i="59" s="1"/>
  <c r="AO547" i="59"/>
  <c r="AN547" i="59" s="1"/>
  <c r="I548" i="59"/>
  <c r="J548" i="59" s="1"/>
  <c r="K548" i="59"/>
  <c r="O548" i="59"/>
  <c r="N548" i="59" s="1"/>
  <c r="Q548" i="59"/>
  <c r="P548" i="59" s="1"/>
  <c r="S548" i="59"/>
  <c r="R548" i="59" s="1"/>
  <c r="U548" i="59"/>
  <c r="T548" i="59" s="1"/>
  <c r="W548" i="59"/>
  <c r="V548" i="59" s="1"/>
  <c r="Y548" i="59"/>
  <c r="X548" i="59" s="1"/>
  <c r="AA548" i="59"/>
  <c r="Z548" i="59" s="1"/>
  <c r="AC548" i="59"/>
  <c r="AB548" i="59" s="1"/>
  <c r="AE548" i="59"/>
  <c r="AD548" i="59" s="1"/>
  <c r="AG548" i="59"/>
  <c r="AF548" i="59" s="1"/>
  <c r="AI548" i="59"/>
  <c r="AH548" i="59" s="1"/>
  <c r="AK548" i="59"/>
  <c r="AJ548" i="59" s="1"/>
  <c r="AM548" i="59"/>
  <c r="AL548" i="59" s="1"/>
  <c r="AO548" i="59"/>
  <c r="AN548" i="59" s="1"/>
  <c r="I549" i="59"/>
  <c r="J549" i="59" s="1"/>
  <c r="K549" i="59"/>
  <c r="O549" i="59"/>
  <c r="N549" i="59"/>
  <c r="Q549" i="59"/>
  <c r="P549" i="59"/>
  <c r="S549" i="59"/>
  <c r="R549" i="59"/>
  <c r="U549" i="59"/>
  <c r="T549" i="59"/>
  <c r="W549" i="59"/>
  <c r="V549" i="59"/>
  <c r="Y549" i="59"/>
  <c r="X549" i="59"/>
  <c r="AA549" i="59"/>
  <c r="Z549" i="59"/>
  <c r="AC549" i="59"/>
  <c r="AB549" i="59"/>
  <c r="AE549" i="59"/>
  <c r="AD549" i="59"/>
  <c r="AG549" i="59"/>
  <c r="AF549" i="59"/>
  <c r="AI549" i="59"/>
  <c r="AH549" i="59"/>
  <c r="AK549" i="59"/>
  <c r="AJ549" i="59"/>
  <c r="AM549" i="59"/>
  <c r="AL549" i="59"/>
  <c r="AO549" i="59"/>
  <c r="AN549" i="59"/>
  <c r="I550" i="59"/>
  <c r="J550" i="59"/>
  <c r="K550" i="59"/>
  <c r="O550" i="59"/>
  <c r="N550" i="59" s="1"/>
  <c r="Q550" i="59"/>
  <c r="P550" i="59" s="1"/>
  <c r="S550" i="59"/>
  <c r="R550" i="59" s="1"/>
  <c r="U550" i="59"/>
  <c r="T550" i="59" s="1"/>
  <c r="W550" i="59"/>
  <c r="V550" i="59" s="1"/>
  <c r="Y550" i="59"/>
  <c r="X550" i="59" s="1"/>
  <c r="AA550" i="59"/>
  <c r="Z550" i="59" s="1"/>
  <c r="AC550" i="59"/>
  <c r="AB550" i="59" s="1"/>
  <c r="AE550" i="59"/>
  <c r="AD550" i="59" s="1"/>
  <c r="AG550" i="59"/>
  <c r="AF550" i="59" s="1"/>
  <c r="AI550" i="59"/>
  <c r="AH550" i="59" s="1"/>
  <c r="AK550" i="59"/>
  <c r="AJ550" i="59" s="1"/>
  <c r="AM550" i="59"/>
  <c r="AL550" i="59" s="1"/>
  <c r="AO550" i="59"/>
  <c r="AN550" i="59" s="1"/>
  <c r="I551" i="59"/>
  <c r="J551" i="59" s="1"/>
  <c r="K551" i="59"/>
  <c r="O551" i="59"/>
  <c r="N551" i="59" s="1"/>
  <c r="Q551" i="59"/>
  <c r="P551" i="59" s="1"/>
  <c r="S551" i="59"/>
  <c r="R551" i="59" s="1"/>
  <c r="U551" i="59"/>
  <c r="T551" i="59" s="1"/>
  <c r="W551" i="59"/>
  <c r="V551" i="59" s="1"/>
  <c r="Y551" i="59"/>
  <c r="X551" i="59" s="1"/>
  <c r="AA551" i="59"/>
  <c r="Z551" i="59" s="1"/>
  <c r="AC551" i="59"/>
  <c r="AB551" i="59" s="1"/>
  <c r="AE551" i="59"/>
  <c r="AD551" i="59" s="1"/>
  <c r="AG551" i="59"/>
  <c r="AF551" i="59" s="1"/>
  <c r="AI551" i="59"/>
  <c r="AH551" i="59" s="1"/>
  <c r="AK551" i="59"/>
  <c r="AJ551" i="59" s="1"/>
  <c r="AM551" i="59"/>
  <c r="AL551" i="59" s="1"/>
  <c r="AO551" i="59"/>
  <c r="AN551" i="59" s="1"/>
  <c r="I552" i="59"/>
  <c r="J552" i="59" s="1"/>
  <c r="K552" i="59"/>
  <c r="O552" i="59"/>
  <c r="N552" i="59" s="1"/>
  <c r="Q552" i="59"/>
  <c r="P552" i="59" s="1"/>
  <c r="S552" i="59"/>
  <c r="R552" i="59" s="1"/>
  <c r="U552" i="59"/>
  <c r="T552" i="59" s="1"/>
  <c r="W552" i="59"/>
  <c r="V552" i="59" s="1"/>
  <c r="Y552" i="59"/>
  <c r="X552" i="59" s="1"/>
  <c r="AA552" i="59"/>
  <c r="Z552" i="59" s="1"/>
  <c r="AC552" i="59"/>
  <c r="AB552" i="59" s="1"/>
  <c r="AE552" i="59"/>
  <c r="AD552" i="59" s="1"/>
  <c r="AG552" i="59"/>
  <c r="AF552" i="59" s="1"/>
  <c r="AI552" i="59"/>
  <c r="AH552" i="59" s="1"/>
  <c r="AK552" i="59"/>
  <c r="AJ552" i="59" s="1"/>
  <c r="AM552" i="59"/>
  <c r="AL552" i="59" s="1"/>
  <c r="AO552" i="59"/>
  <c r="AN552" i="59" s="1"/>
  <c r="I553" i="59"/>
  <c r="J553" i="59" s="1"/>
  <c r="K553" i="59"/>
  <c r="O553" i="59"/>
  <c r="N553" i="59"/>
  <c r="Q553" i="59"/>
  <c r="P553" i="59"/>
  <c r="S553" i="59"/>
  <c r="R553" i="59"/>
  <c r="U553" i="59"/>
  <c r="T553" i="59"/>
  <c r="W553" i="59"/>
  <c r="V553" i="59"/>
  <c r="Y553" i="59"/>
  <c r="X553" i="59"/>
  <c r="AA553" i="59"/>
  <c r="Z553" i="59"/>
  <c r="AC553" i="59"/>
  <c r="AB553" i="59"/>
  <c r="AE553" i="59"/>
  <c r="AD553" i="59"/>
  <c r="AG553" i="59"/>
  <c r="AF553" i="59"/>
  <c r="AI553" i="59"/>
  <c r="AH553" i="59"/>
  <c r="AK553" i="59"/>
  <c r="AJ553" i="59"/>
  <c r="AM553" i="59"/>
  <c r="AL553" i="59"/>
  <c r="AO553" i="59"/>
  <c r="AN553" i="59"/>
  <c r="I554" i="59"/>
  <c r="J554" i="59"/>
  <c r="K554" i="59"/>
  <c r="O554" i="59"/>
  <c r="N554" i="59" s="1"/>
  <c r="Q554" i="59"/>
  <c r="P554" i="59" s="1"/>
  <c r="S554" i="59"/>
  <c r="R554" i="59" s="1"/>
  <c r="U554" i="59"/>
  <c r="T554" i="59" s="1"/>
  <c r="W554" i="59"/>
  <c r="V554" i="59" s="1"/>
  <c r="Y554" i="59"/>
  <c r="X554" i="59" s="1"/>
  <c r="AA554" i="59"/>
  <c r="Z554" i="59" s="1"/>
  <c r="AC554" i="59"/>
  <c r="AB554" i="59" s="1"/>
  <c r="AE554" i="59"/>
  <c r="AD554" i="59" s="1"/>
  <c r="AG554" i="59"/>
  <c r="AF554" i="59" s="1"/>
  <c r="AI554" i="59"/>
  <c r="AH554" i="59" s="1"/>
  <c r="AK554" i="59"/>
  <c r="AJ554" i="59" s="1"/>
  <c r="AM554" i="59"/>
  <c r="AL554" i="59" s="1"/>
  <c r="AO554" i="59"/>
  <c r="AN554" i="59" s="1"/>
  <c r="AK555" i="59"/>
  <c r="AM555" i="59"/>
  <c r="AO555" i="59"/>
  <c r="I556" i="59"/>
  <c r="J556" i="59"/>
  <c r="K556" i="59"/>
  <c r="O556" i="59"/>
  <c r="N556" i="59" s="1"/>
  <c r="Q556" i="59"/>
  <c r="P556" i="59" s="1"/>
  <c r="S556" i="59"/>
  <c r="R556" i="59" s="1"/>
  <c r="U556" i="59"/>
  <c r="T556" i="59" s="1"/>
  <c r="W556" i="59"/>
  <c r="V556" i="59" s="1"/>
  <c r="Y556" i="59"/>
  <c r="X556" i="59" s="1"/>
  <c r="AA556" i="59"/>
  <c r="Z556" i="59" s="1"/>
  <c r="AC556" i="59"/>
  <c r="AB556" i="59" s="1"/>
  <c r="AE556" i="59"/>
  <c r="AD556" i="59" s="1"/>
  <c r="AG556" i="59"/>
  <c r="AF556" i="59" s="1"/>
  <c r="AI556" i="59"/>
  <c r="AH556" i="59" s="1"/>
  <c r="AK556" i="59"/>
  <c r="AJ556" i="59" s="1"/>
  <c r="AM556" i="59"/>
  <c r="AL556" i="59" s="1"/>
  <c r="AO556" i="59"/>
  <c r="AN556" i="59" s="1"/>
  <c r="I557" i="59"/>
  <c r="J557" i="59" s="1"/>
  <c r="K557" i="59"/>
  <c r="O557" i="59"/>
  <c r="N557" i="59" s="1"/>
  <c r="Q557" i="59"/>
  <c r="P557" i="59" s="1"/>
  <c r="S557" i="59"/>
  <c r="R557" i="59" s="1"/>
  <c r="U557" i="59"/>
  <c r="T557" i="59" s="1"/>
  <c r="W557" i="59"/>
  <c r="V557" i="59" s="1"/>
  <c r="Y557" i="59"/>
  <c r="X557" i="59" s="1"/>
  <c r="AA557" i="59"/>
  <c r="Z557" i="59" s="1"/>
  <c r="AC557" i="59"/>
  <c r="AB557" i="59" s="1"/>
  <c r="AE557" i="59"/>
  <c r="AD557" i="59" s="1"/>
  <c r="AG557" i="59"/>
  <c r="AF557" i="59" s="1"/>
  <c r="AI557" i="59"/>
  <c r="AH557" i="59" s="1"/>
  <c r="AK557" i="59"/>
  <c r="AJ557" i="59" s="1"/>
  <c r="AM557" i="59"/>
  <c r="AL557" i="59" s="1"/>
  <c r="AO557" i="59"/>
  <c r="AN557" i="59" s="1"/>
  <c r="I558" i="59"/>
  <c r="J558" i="59" s="1"/>
  <c r="K558" i="59"/>
  <c r="O558" i="59"/>
  <c r="N558" i="59" s="1"/>
  <c r="Q558" i="59"/>
  <c r="P558" i="59" s="1"/>
  <c r="S558" i="59"/>
  <c r="R558" i="59" s="1"/>
  <c r="U558" i="59"/>
  <c r="T558" i="59" s="1"/>
  <c r="W558" i="59"/>
  <c r="V558" i="59" s="1"/>
  <c r="Y558" i="59"/>
  <c r="X558" i="59" s="1"/>
  <c r="AA558" i="59"/>
  <c r="Z558" i="59" s="1"/>
  <c r="AC558" i="59"/>
  <c r="AB558" i="59" s="1"/>
  <c r="AE558" i="59"/>
  <c r="AD558" i="59" s="1"/>
  <c r="AG558" i="59"/>
  <c r="AF558" i="59" s="1"/>
  <c r="AI558" i="59"/>
  <c r="AH558" i="59" s="1"/>
  <c r="AK558" i="59"/>
  <c r="AJ558" i="59" s="1"/>
  <c r="AM558" i="59"/>
  <c r="AL558" i="59" s="1"/>
  <c r="AO558" i="59"/>
  <c r="AN558" i="59" s="1"/>
  <c r="I559" i="59"/>
  <c r="J559" i="59" s="1"/>
  <c r="K559" i="59"/>
  <c r="O559" i="59"/>
  <c r="N559" i="59"/>
  <c r="Q559" i="59"/>
  <c r="P559" i="59"/>
  <c r="S559" i="59"/>
  <c r="R559" i="59"/>
  <c r="U559" i="59"/>
  <c r="T559" i="59"/>
  <c r="W559" i="59"/>
  <c r="V559" i="59"/>
  <c r="Y559" i="59"/>
  <c r="X559" i="59"/>
  <c r="AA559" i="59"/>
  <c r="Z559" i="59"/>
  <c r="AC559" i="59"/>
  <c r="AB559" i="59"/>
  <c r="AE559" i="59"/>
  <c r="AD559" i="59"/>
  <c r="AG559" i="59"/>
  <c r="AF559" i="59"/>
  <c r="AI559" i="59"/>
  <c r="AH559" i="59"/>
  <c r="AK559" i="59"/>
  <c r="AJ559" i="59"/>
  <c r="AM559" i="59"/>
  <c r="AL559" i="59"/>
  <c r="AO559" i="59"/>
  <c r="AN559" i="59"/>
  <c r="I560" i="59"/>
  <c r="J560" i="59"/>
  <c r="K560" i="59"/>
  <c r="O560" i="59"/>
  <c r="N560" i="59" s="1"/>
  <c r="Q560" i="59"/>
  <c r="P560" i="59" s="1"/>
  <c r="S560" i="59"/>
  <c r="R560" i="59" s="1"/>
  <c r="U560" i="59"/>
  <c r="T560" i="59" s="1"/>
  <c r="W560" i="59"/>
  <c r="V560" i="59" s="1"/>
  <c r="Y560" i="59"/>
  <c r="X560" i="59" s="1"/>
  <c r="AA560" i="59"/>
  <c r="Z560" i="59" s="1"/>
  <c r="AC560" i="59"/>
  <c r="AB560" i="59" s="1"/>
  <c r="AE560" i="59"/>
  <c r="AD560" i="59" s="1"/>
  <c r="AG560" i="59"/>
  <c r="AF560" i="59" s="1"/>
  <c r="AI560" i="59"/>
  <c r="AH560" i="59" s="1"/>
  <c r="AK560" i="59"/>
  <c r="AJ560" i="59" s="1"/>
  <c r="AM560" i="59"/>
  <c r="AL560" i="59" s="1"/>
  <c r="AO560" i="59"/>
  <c r="AN560" i="59" s="1"/>
  <c r="I561" i="59"/>
  <c r="J561" i="59" s="1"/>
  <c r="K561" i="59"/>
  <c r="O561" i="59"/>
  <c r="N561" i="59" s="1"/>
  <c r="Q561" i="59"/>
  <c r="P561" i="59" s="1"/>
  <c r="S561" i="59"/>
  <c r="R561" i="59" s="1"/>
  <c r="U561" i="59"/>
  <c r="T561" i="59" s="1"/>
  <c r="W561" i="59"/>
  <c r="V561" i="59" s="1"/>
  <c r="Y561" i="59"/>
  <c r="X561" i="59" s="1"/>
  <c r="AA561" i="59"/>
  <c r="Z561" i="59" s="1"/>
  <c r="AC561" i="59"/>
  <c r="AB561" i="59" s="1"/>
  <c r="AE561" i="59"/>
  <c r="AD561" i="59" s="1"/>
  <c r="AG561" i="59"/>
  <c r="AF561" i="59" s="1"/>
  <c r="AI561" i="59"/>
  <c r="AH561" i="59" s="1"/>
  <c r="AK561" i="59"/>
  <c r="AJ561" i="59" s="1"/>
  <c r="AM561" i="59"/>
  <c r="AL561" i="59" s="1"/>
  <c r="AO561" i="59"/>
  <c r="AN561" i="59" s="1"/>
  <c r="I562" i="59"/>
  <c r="J562" i="59" s="1"/>
  <c r="K562" i="59"/>
  <c r="O562" i="59"/>
  <c r="N562" i="59" s="1"/>
  <c r="Q562" i="59"/>
  <c r="P562" i="59" s="1"/>
  <c r="S562" i="59"/>
  <c r="R562" i="59" s="1"/>
  <c r="U562" i="59"/>
  <c r="T562" i="59" s="1"/>
  <c r="W562" i="59"/>
  <c r="V562" i="59" s="1"/>
  <c r="Y562" i="59"/>
  <c r="X562" i="59" s="1"/>
  <c r="AA562" i="59"/>
  <c r="Z562" i="59" s="1"/>
  <c r="AC562" i="59"/>
  <c r="AB562" i="59" s="1"/>
  <c r="AE562" i="59"/>
  <c r="AD562" i="59" s="1"/>
  <c r="AG562" i="59"/>
  <c r="AF562" i="59" s="1"/>
  <c r="AI562" i="59"/>
  <c r="AH562" i="59" s="1"/>
  <c r="AK562" i="59"/>
  <c r="AJ562" i="59" s="1"/>
  <c r="AM562" i="59"/>
  <c r="AL562" i="59" s="1"/>
  <c r="AO562" i="59"/>
  <c r="AN562" i="59" s="1"/>
  <c r="I563" i="59"/>
  <c r="J563" i="59" s="1"/>
  <c r="K563" i="59"/>
  <c r="O563" i="59"/>
  <c r="N563" i="59"/>
  <c r="Q563" i="59"/>
  <c r="P563" i="59"/>
  <c r="S563" i="59"/>
  <c r="R563" i="59"/>
  <c r="U563" i="59"/>
  <c r="T563" i="59"/>
  <c r="W563" i="59"/>
  <c r="V563" i="59"/>
  <c r="Y563" i="59"/>
  <c r="X563" i="59"/>
  <c r="AA563" i="59"/>
  <c r="Z563" i="59"/>
  <c r="AC563" i="59"/>
  <c r="AB563" i="59"/>
  <c r="AE563" i="59"/>
  <c r="AD563" i="59"/>
  <c r="AG563" i="59"/>
  <c r="AF563" i="59"/>
  <c r="AI563" i="59"/>
  <c r="AH563" i="59"/>
  <c r="AK563" i="59"/>
  <c r="AJ563" i="59"/>
  <c r="AM563" i="59"/>
  <c r="AL563" i="59"/>
  <c r="AO563" i="59"/>
  <c r="AN563" i="59"/>
  <c r="I564" i="59"/>
  <c r="J564" i="59"/>
  <c r="K564" i="59"/>
  <c r="O564" i="59"/>
  <c r="N564" i="59" s="1"/>
  <c r="Q564" i="59"/>
  <c r="P564" i="59" s="1"/>
  <c r="S564" i="59"/>
  <c r="R564" i="59" s="1"/>
  <c r="U564" i="59"/>
  <c r="T564" i="59" s="1"/>
  <c r="W564" i="59"/>
  <c r="V564" i="59" s="1"/>
  <c r="Y564" i="59"/>
  <c r="X564" i="59" s="1"/>
  <c r="AA564" i="59"/>
  <c r="Z564" i="59" s="1"/>
  <c r="AC564" i="59"/>
  <c r="AB564" i="59" s="1"/>
  <c r="AE564" i="59"/>
  <c r="AD564" i="59" s="1"/>
  <c r="AG564" i="59"/>
  <c r="AF564" i="59" s="1"/>
  <c r="AI564" i="59"/>
  <c r="AH564" i="59" s="1"/>
  <c r="AK564" i="59"/>
  <c r="AJ564" i="59" s="1"/>
  <c r="AM564" i="59"/>
  <c r="AL564" i="59" s="1"/>
  <c r="AO564" i="59"/>
  <c r="AN564" i="59" s="1"/>
  <c r="I565" i="59"/>
  <c r="J565" i="59" s="1"/>
  <c r="K565" i="59"/>
  <c r="O565" i="59"/>
  <c r="N565" i="59" s="1"/>
  <c r="Q565" i="59"/>
  <c r="P565" i="59" s="1"/>
  <c r="S565" i="59"/>
  <c r="R565" i="59" s="1"/>
  <c r="U565" i="59"/>
  <c r="T565" i="59" s="1"/>
  <c r="W565" i="59"/>
  <c r="V565" i="59" s="1"/>
  <c r="Y565" i="59"/>
  <c r="X565" i="59" s="1"/>
  <c r="AA565" i="59"/>
  <c r="Z565" i="59" s="1"/>
  <c r="AC565" i="59"/>
  <c r="AB565" i="59" s="1"/>
  <c r="AE565" i="59"/>
  <c r="AD565" i="59" s="1"/>
  <c r="AG565" i="59"/>
  <c r="AF565" i="59" s="1"/>
  <c r="AI565" i="59"/>
  <c r="AH565" i="59" s="1"/>
  <c r="AK565" i="59"/>
  <c r="AJ565" i="59" s="1"/>
  <c r="AM565" i="59"/>
  <c r="AL565" i="59" s="1"/>
  <c r="AO565" i="59"/>
  <c r="AN565" i="59" s="1"/>
  <c r="I566" i="59"/>
  <c r="J566" i="59" s="1"/>
  <c r="K566" i="59"/>
  <c r="O566" i="59"/>
  <c r="N566" i="59" s="1"/>
  <c r="Q566" i="59"/>
  <c r="P566" i="59" s="1"/>
  <c r="S566" i="59"/>
  <c r="R566" i="59" s="1"/>
  <c r="U566" i="59"/>
  <c r="T566" i="59" s="1"/>
  <c r="W566" i="59"/>
  <c r="V566" i="59" s="1"/>
  <c r="Y566" i="59"/>
  <c r="X566" i="59" s="1"/>
  <c r="AA566" i="59"/>
  <c r="Z566" i="59" s="1"/>
  <c r="AC566" i="59"/>
  <c r="AB566" i="59" s="1"/>
  <c r="AE566" i="59"/>
  <c r="AD566" i="59" s="1"/>
  <c r="AG566" i="59"/>
  <c r="AF566" i="59" s="1"/>
  <c r="AI566" i="59"/>
  <c r="AH566" i="59" s="1"/>
  <c r="AK566" i="59"/>
  <c r="AJ566" i="59" s="1"/>
  <c r="AM566" i="59"/>
  <c r="AL566" i="59" s="1"/>
  <c r="AO566" i="59"/>
  <c r="AN566" i="59" s="1"/>
  <c r="I567" i="59"/>
  <c r="J567" i="59" s="1"/>
  <c r="K567" i="59"/>
  <c r="O567" i="59"/>
  <c r="N567" i="59"/>
  <c r="Q567" i="59"/>
  <c r="P567" i="59"/>
  <c r="S567" i="59"/>
  <c r="R567" i="59"/>
  <c r="U567" i="59"/>
  <c r="T567" i="59"/>
  <c r="W567" i="59"/>
  <c r="V567" i="59"/>
  <c r="Y567" i="59"/>
  <c r="X567" i="59"/>
  <c r="AA567" i="59"/>
  <c r="Z567" i="59"/>
  <c r="AC567" i="59"/>
  <c r="AB567" i="59"/>
  <c r="AE567" i="59"/>
  <c r="AD567" i="59"/>
  <c r="AG567" i="59"/>
  <c r="AF567" i="59"/>
  <c r="AI567" i="59"/>
  <c r="AH567" i="59"/>
  <c r="AK567" i="59"/>
  <c r="AJ567" i="59"/>
  <c r="AM567" i="59"/>
  <c r="AL567" i="59"/>
  <c r="AO567" i="59"/>
  <c r="AN567" i="59"/>
  <c r="I568" i="59"/>
  <c r="J568" i="59"/>
  <c r="K568" i="59"/>
  <c r="O568" i="59"/>
  <c r="N568" i="59" s="1"/>
  <c r="Q568" i="59"/>
  <c r="P568" i="59" s="1"/>
  <c r="S568" i="59"/>
  <c r="R568" i="59" s="1"/>
  <c r="U568" i="59"/>
  <c r="T568" i="59" s="1"/>
  <c r="W568" i="59"/>
  <c r="V568" i="59" s="1"/>
  <c r="Y568" i="59"/>
  <c r="X568" i="59" s="1"/>
  <c r="AA568" i="59"/>
  <c r="Z568" i="59" s="1"/>
  <c r="AC568" i="59"/>
  <c r="AB568" i="59" s="1"/>
  <c r="AE568" i="59"/>
  <c r="AD568" i="59" s="1"/>
  <c r="AG568" i="59"/>
  <c r="AF568" i="59" s="1"/>
  <c r="AI568" i="59"/>
  <c r="AH568" i="59" s="1"/>
  <c r="AK568" i="59"/>
  <c r="AJ568" i="59" s="1"/>
  <c r="AM568" i="59"/>
  <c r="AL568" i="59" s="1"/>
  <c r="AO568" i="59"/>
  <c r="AN568" i="59" s="1"/>
  <c r="I569" i="59"/>
  <c r="J569" i="59" s="1"/>
  <c r="K569" i="59"/>
  <c r="O569" i="59"/>
  <c r="N569" i="59" s="1"/>
  <c r="Q569" i="59"/>
  <c r="P569" i="59" s="1"/>
  <c r="S569" i="59"/>
  <c r="R569" i="59" s="1"/>
  <c r="U569" i="59"/>
  <c r="T569" i="59" s="1"/>
  <c r="W569" i="59"/>
  <c r="V569" i="59" s="1"/>
  <c r="Y569" i="59"/>
  <c r="X569" i="59" s="1"/>
  <c r="AA569" i="59"/>
  <c r="Z569" i="59" s="1"/>
  <c r="AC569" i="59"/>
  <c r="AB569" i="59" s="1"/>
  <c r="AE569" i="59"/>
  <c r="AD569" i="59" s="1"/>
  <c r="AG569" i="59"/>
  <c r="AF569" i="59" s="1"/>
  <c r="AI569" i="59"/>
  <c r="AH569" i="59" s="1"/>
  <c r="AK569" i="59"/>
  <c r="AJ569" i="59" s="1"/>
  <c r="AM569" i="59"/>
  <c r="AL569" i="59" s="1"/>
  <c r="AO569" i="59"/>
  <c r="AN569" i="59" s="1"/>
  <c r="I570" i="59"/>
  <c r="J570" i="59" s="1"/>
  <c r="K570" i="59"/>
  <c r="O570" i="59"/>
  <c r="N570" i="59" s="1"/>
  <c r="Q570" i="59"/>
  <c r="P570" i="59" s="1"/>
  <c r="S570" i="59"/>
  <c r="R570" i="59" s="1"/>
  <c r="U570" i="59"/>
  <c r="T570" i="59" s="1"/>
  <c r="W570" i="59"/>
  <c r="V570" i="59" s="1"/>
  <c r="Y570" i="59"/>
  <c r="X570" i="59" s="1"/>
  <c r="AA570" i="59"/>
  <c r="Z570" i="59" s="1"/>
  <c r="AC570" i="59"/>
  <c r="AB570" i="59" s="1"/>
  <c r="AE570" i="59"/>
  <c r="AD570" i="59" s="1"/>
  <c r="AG570" i="59"/>
  <c r="AF570" i="59" s="1"/>
  <c r="AI570" i="59"/>
  <c r="AH570" i="59" s="1"/>
  <c r="AK570" i="59"/>
  <c r="AJ570" i="59" s="1"/>
  <c r="AM570" i="59"/>
  <c r="AL570" i="59" s="1"/>
  <c r="AO570" i="59"/>
  <c r="AN570" i="59" s="1"/>
  <c r="I571" i="59"/>
  <c r="J571" i="59" s="1"/>
  <c r="K571" i="59"/>
  <c r="O571" i="59"/>
  <c r="N571" i="59"/>
  <c r="Q571" i="59"/>
  <c r="P571" i="59"/>
  <c r="S571" i="59"/>
  <c r="R571" i="59"/>
  <c r="U571" i="59"/>
  <c r="T571" i="59"/>
  <c r="W571" i="59"/>
  <c r="V571" i="59"/>
  <c r="Y571" i="59"/>
  <c r="X571" i="59"/>
  <c r="AA571" i="59"/>
  <c r="Z571" i="59"/>
  <c r="AC571" i="59"/>
  <c r="AB571" i="59"/>
  <c r="AE571" i="59"/>
  <c r="AD571" i="59"/>
  <c r="AG571" i="59"/>
  <c r="AF571" i="59"/>
  <c r="AI571" i="59"/>
  <c r="AH571" i="59"/>
  <c r="AK571" i="59"/>
  <c r="AJ571" i="59"/>
  <c r="AM571" i="59"/>
  <c r="AL571" i="59"/>
  <c r="AO571" i="59"/>
  <c r="AN571" i="59"/>
  <c r="I572" i="59"/>
  <c r="J572" i="59"/>
  <c r="K572" i="59"/>
  <c r="O572" i="59"/>
  <c r="N572" i="59" s="1"/>
  <c r="Q572" i="59"/>
  <c r="P572" i="59" s="1"/>
  <c r="S572" i="59"/>
  <c r="R572" i="59" s="1"/>
  <c r="U572" i="59"/>
  <c r="T572" i="59" s="1"/>
  <c r="W572" i="59"/>
  <c r="V572" i="59" s="1"/>
  <c r="Y572" i="59"/>
  <c r="X572" i="59" s="1"/>
  <c r="AA572" i="59"/>
  <c r="Z572" i="59" s="1"/>
  <c r="AC572" i="59"/>
  <c r="AB572" i="59" s="1"/>
  <c r="AE572" i="59"/>
  <c r="AD572" i="59" s="1"/>
  <c r="AG572" i="59"/>
  <c r="AF572" i="59" s="1"/>
  <c r="AI572" i="59"/>
  <c r="AH572" i="59" s="1"/>
  <c r="AK572" i="59"/>
  <c r="AJ572" i="59" s="1"/>
  <c r="AM572" i="59"/>
  <c r="AL572" i="59" s="1"/>
  <c r="AO572" i="59"/>
  <c r="AN572" i="59" s="1"/>
  <c r="I573" i="59"/>
  <c r="J573" i="59" s="1"/>
  <c r="K573" i="59"/>
  <c r="O573" i="59"/>
  <c r="N573" i="59" s="1"/>
  <c r="Q573" i="59"/>
  <c r="P573" i="59" s="1"/>
  <c r="S573" i="59"/>
  <c r="R573" i="59" s="1"/>
  <c r="U573" i="59"/>
  <c r="T573" i="59" s="1"/>
  <c r="W573" i="59"/>
  <c r="V573" i="59" s="1"/>
  <c r="Y573" i="59"/>
  <c r="X573" i="59" s="1"/>
  <c r="AA573" i="59"/>
  <c r="Z573" i="59" s="1"/>
  <c r="AC573" i="59"/>
  <c r="AB573" i="59" s="1"/>
  <c r="AE573" i="59"/>
  <c r="AD573" i="59" s="1"/>
  <c r="AG573" i="59"/>
  <c r="AF573" i="59" s="1"/>
  <c r="AI573" i="59"/>
  <c r="AH573" i="59" s="1"/>
  <c r="AK573" i="59"/>
  <c r="AJ573" i="59" s="1"/>
  <c r="AM573" i="59"/>
  <c r="AL573" i="59" s="1"/>
  <c r="AO573" i="59"/>
  <c r="AN573" i="59" s="1"/>
  <c r="I574" i="59"/>
  <c r="J574" i="59" s="1"/>
  <c r="K574" i="59"/>
  <c r="O574" i="59"/>
  <c r="N574" i="59" s="1"/>
  <c r="Q574" i="59"/>
  <c r="P574" i="59" s="1"/>
  <c r="S574" i="59"/>
  <c r="R574" i="59" s="1"/>
  <c r="U574" i="59"/>
  <c r="T574" i="59" s="1"/>
  <c r="W574" i="59"/>
  <c r="V574" i="59" s="1"/>
  <c r="Y574" i="59"/>
  <c r="X574" i="59" s="1"/>
  <c r="AA574" i="59"/>
  <c r="Z574" i="59" s="1"/>
  <c r="AC574" i="59"/>
  <c r="AB574" i="59" s="1"/>
  <c r="AE574" i="59"/>
  <c r="AD574" i="59" s="1"/>
  <c r="AG574" i="59"/>
  <c r="AF574" i="59" s="1"/>
  <c r="AI574" i="59"/>
  <c r="AH574" i="59" s="1"/>
  <c r="AK574" i="59"/>
  <c r="AJ574" i="59" s="1"/>
  <c r="AM574" i="59"/>
  <c r="AL574" i="59" s="1"/>
  <c r="AO574" i="59"/>
  <c r="AN574" i="59" s="1"/>
  <c r="I575" i="59"/>
  <c r="J575" i="59" s="1"/>
  <c r="K575" i="59"/>
  <c r="O575" i="59"/>
  <c r="N575" i="59"/>
  <c r="Q575" i="59"/>
  <c r="P575" i="59"/>
  <c r="S575" i="59"/>
  <c r="R575" i="59"/>
  <c r="U575" i="59"/>
  <c r="T575" i="59"/>
  <c r="W575" i="59"/>
  <c r="V575" i="59"/>
  <c r="Y575" i="59"/>
  <c r="X575" i="59"/>
  <c r="AA575" i="59"/>
  <c r="Z575" i="59"/>
  <c r="AC575" i="59"/>
  <c r="AB575" i="59"/>
  <c r="AE575" i="59"/>
  <c r="AD575" i="59"/>
  <c r="AG575" i="59"/>
  <c r="AF575" i="59"/>
  <c r="AI575" i="59"/>
  <c r="AH575" i="59"/>
  <c r="AK575" i="59"/>
  <c r="AJ575" i="59"/>
  <c r="AM575" i="59"/>
  <c r="AL575" i="59"/>
  <c r="AO575" i="59"/>
  <c r="AN575" i="59"/>
  <c r="I576" i="59"/>
  <c r="J576" i="59"/>
  <c r="K576" i="59"/>
  <c r="O576" i="59"/>
  <c r="N576" i="59" s="1"/>
  <c r="Q576" i="59"/>
  <c r="P576" i="59" s="1"/>
  <c r="S576" i="59"/>
  <c r="R576" i="59" s="1"/>
  <c r="U576" i="59"/>
  <c r="T576" i="59" s="1"/>
  <c r="W576" i="59"/>
  <c r="V576" i="59" s="1"/>
  <c r="Y576" i="59"/>
  <c r="X576" i="59" s="1"/>
  <c r="AA576" i="59"/>
  <c r="Z576" i="59" s="1"/>
  <c r="AC576" i="59"/>
  <c r="AB576" i="59" s="1"/>
  <c r="AE576" i="59"/>
  <c r="AD576" i="59" s="1"/>
  <c r="AG576" i="59"/>
  <c r="AF576" i="59" s="1"/>
  <c r="AI576" i="59"/>
  <c r="AH576" i="59" s="1"/>
  <c r="AK576" i="59"/>
  <c r="AJ576" i="59" s="1"/>
  <c r="AM576" i="59"/>
  <c r="AL576" i="59" s="1"/>
  <c r="AO576" i="59"/>
  <c r="AN576" i="59" s="1"/>
  <c r="I577" i="59"/>
  <c r="J577" i="59" s="1"/>
  <c r="K577" i="59"/>
  <c r="O577" i="59"/>
  <c r="N577" i="59" s="1"/>
  <c r="Q577" i="59"/>
  <c r="P577" i="59" s="1"/>
  <c r="S577" i="59"/>
  <c r="R577" i="59" s="1"/>
  <c r="U577" i="59"/>
  <c r="T577" i="59" s="1"/>
  <c r="W577" i="59"/>
  <c r="V577" i="59" s="1"/>
  <c r="Y577" i="59"/>
  <c r="X577" i="59" s="1"/>
  <c r="AA577" i="59"/>
  <c r="Z577" i="59" s="1"/>
  <c r="AC577" i="59"/>
  <c r="AB577" i="59" s="1"/>
  <c r="AE577" i="59"/>
  <c r="AD577" i="59" s="1"/>
  <c r="AG577" i="59"/>
  <c r="AF577" i="59" s="1"/>
  <c r="AI577" i="59"/>
  <c r="AH577" i="59" s="1"/>
  <c r="AK577" i="59"/>
  <c r="AJ577" i="59" s="1"/>
  <c r="AM577" i="59"/>
  <c r="AL577" i="59" s="1"/>
  <c r="AO577" i="59"/>
  <c r="AN577" i="59" s="1"/>
  <c r="I578" i="59"/>
  <c r="J578" i="59" s="1"/>
  <c r="K578" i="59"/>
  <c r="O578" i="59"/>
  <c r="N578" i="59" s="1"/>
  <c r="Q578" i="59"/>
  <c r="P578" i="59" s="1"/>
  <c r="S578" i="59"/>
  <c r="R578" i="59" s="1"/>
  <c r="U578" i="59"/>
  <c r="T578" i="59" s="1"/>
  <c r="W578" i="59"/>
  <c r="V578" i="59" s="1"/>
  <c r="Y578" i="59"/>
  <c r="X578" i="59" s="1"/>
  <c r="AA578" i="59"/>
  <c r="Z578" i="59" s="1"/>
  <c r="AC578" i="59"/>
  <c r="AB578" i="59" s="1"/>
  <c r="AE578" i="59"/>
  <c r="AD578" i="59" s="1"/>
  <c r="AG578" i="59"/>
  <c r="AF578" i="59" s="1"/>
  <c r="AI578" i="59"/>
  <c r="AH578" i="59" s="1"/>
  <c r="AK578" i="59"/>
  <c r="AJ578" i="59" s="1"/>
  <c r="AM578" i="59"/>
  <c r="AL578" i="59" s="1"/>
  <c r="AO578" i="59"/>
  <c r="AN578" i="59" s="1"/>
  <c r="I579" i="59"/>
  <c r="J579" i="59" s="1"/>
  <c r="K579" i="59"/>
  <c r="O579" i="59"/>
  <c r="N579" i="59"/>
  <c r="Q579" i="59"/>
  <c r="P579" i="59"/>
  <c r="S579" i="59"/>
  <c r="R579" i="59"/>
  <c r="U579" i="59"/>
  <c r="T579" i="59"/>
  <c r="W579" i="59"/>
  <c r="V579" i="59"/>
  <c r="Y579" i="59"/>
  <c r="X579" i="59"/>
  <c r="AA579" i="59"/>
  <c r="Z579" i="59"/>
  <c r="AC579" i="59"/>
  <c r="AB579" i="59"/>
  <c r="AE579" i="59"/>
  <c r="AD579" i="59"/>
  <c r="AG579" i="59"/>
  <c r="AF579" i="59"/>
  <c r="AI579" i="59"/>
  <c r="AH579" i="59"/>
  <c r="AK579" i="59"/>
  <c r="AJ579" i="59"/>
  <c r="AM579" i="59"/>
  <c r="AL579" i="59"/>
  <c r="AO579" i="59"/>
  <c r="AN579" i="59"/>
  <c r="I580" i="59"/>
  <c r="J580" i="59"/>
  <c r="K580" i="59"/>
  <c r="O580" i="59"/>
  <c r="N580" i="59" s="1"/>
  <c r="Q580" i="59"/>
  <c r="P580" i="59" s="1"/>
  <c r="S580" i="59"/>
  <c r="R580" i="59" s="1"/>
  <c r="U580" i="59"/>
  <c r="T580" i="59" s="1"/>
  <c r="W580" i="59"/>
  <c r="V580" i="59" s="1"/>
  <c r="Y580" i="59"/>
  <c r="X580" i="59" s="1"/>
  <c r="AA580" i="59"/>
  <c r="Z580" i="59" s="1"/>
  <c r="AC580" i="59"/>
  <c r="AB580" i="59" s="1"/>
  <c r="AE580" i="59"/>
  <c r="AD580" i="59" s="1"/>
  <c r="AG580" i="59"/>
  <c r="AF580" i="59" s="1"/>
  <c r="AI580" i="59"/>
  <c r="AH580" i="59" s="1"/>
  <c r="AK580" i="59"/>
  <c r="AJ580" i="59" s="1"/>
  <c r="AM580" i="59"/>
  <c r="AL580" i="59" s="1"/>
  <c r="AO580" i="59"/>
  <c r="AN580" i="59" s="1"/>
  <c r="I581" i="59"/>
  <c r="J581" i="59" s="1"/>
  <c r="K581" i="59"/>
  <c r="O581" i="59"/>
  <c r="N581" i="59" s="1"/>
  <c r="Q581" i="59"/>
  <c r="P581" i="59" s="1"/>
  <c r="S581" i="59"/>
  <c r="R581" i="59" s="1"/>
  <c r="U581" i="59"/>
  <c r="T581" i="59" s="1"/>
  <c r="W581" i="59"/>
  <c r="V581" i="59" s="1"/>
  <c r="Y581" i="59"/>
  <c r="X581" i="59" s="1"/>
  <c r="AA581" i="59"/>
  <c r="Z581" i="59" s="1"/>
  <c r="AC581" i="59"/>
  <c r="AB581" i="59" s="1"/>
  <c r="AE581" i="59"/>
  <c r="AD581" i="59" s="1"/>
  <c r="AG581" i="59"/>
  <c r="AF581" i="59" s="1"/>
  <c r="AI581" i="59"/>
  <c r="AH581" i="59" s="1"/>
  <c r="AK581" i="59"/>
  <c r="AJ581" i="59" s="1"/>
  <c r="AM581" i="59"/>
  <c r="AL581" i="59" s="1"/>
  <c r="AO581" i="59"/>
  <c r="AN581" i="59" s="1"/>
  <c r="I582" i="59"/>
  <c r="J582" i="59" s="1"/>
  <c r="K582" i="59"/>
  <c r="O582" i="59"/>
  <c r="N582" i="59" s="1"/>
  <c r="Q582" i="59"/>
  <c r="P582" i="59" s="1"/>
  <c r="S582" i="59"/>
  <c r="R582" i="59" s="1"/>
  <c r="U582" i="59"/>
  <c r="T582" i="59" s="1"/>
  <c r="W582" i="59"/>
  <c r="V582" i="59" s="1"/>
  <c r="Y582" i="59"/>
  <c r="X582" i="59" s="1"/>
  <c r="AA582" i="59"/>
  <c r="Z582" i="59" s="1"/>
  <c r="AC582" i="59"/>
  <c r="AB582" i="59" s="1"/>
  <c r="AE582" i="59"/>
  <c r="AD582" i="59" s="1"/>
  <c r="AG582" i="59"/>
  <c r="AF582" i="59" s="1"/>
  <c r="AI582" i="59"/>
  <c r="AH582" i="59" s="1"/>
  <c r="AK582" i="59"/>
  <c r="AJ582" i="59" s="1"/>
  <c r="AM582" i="59"/>
  <c r="AL582" i="59" s="1"/>
  <c r="AO582" i="59"/>
  <c r="AN582" i="59" s="1"/>
  <c r="I583" i="59"/>
  <c r="J583" i="59" s="1"/>
  <c r="K583" i="59"/>
  <c r="O583" i="59"/>
  <c r="N583" i="59"/>
  <c r="Q583" i="59"/>
  <c r="P583" i="59"/>
  <c r="S583" i="59"/>
  <c r="R583" i="59"/>
  <c r="U583" i="59"/>
  <c r="T583" i="59"/>
  <c r="W583" i="59"/>
  <c r="V583" i="59"/>
  <c r="Y583" i="59"/>
  <c r="X583" i="59"/>
  <c r="AA583" i="59"/>
  <c r="Z583" i="59"/>
  <c r="AC583" i="59"/>
  <c r="AB583" i="59"/>
  <c r="AE583" i="59"/>
  <c r="AD583" i="59"/>
  <c r="AG583" i="59"/>
  <c r="AF583" i="59"/>
  <c r="AI583" i="59"/>
  <c r="AH583" i="59"/>
  <c r="AK583" i="59"/>
  <c r="AJ583" i="59"/>
  <c r="AM583" i="59"/>
  <c r="AL583" i="59"/>
  <c r="AO583" i="59"/>
  <c r="AN583" i="59"/>
  <c r="I584" i="59"/>
  <c r="J584" i="59"/>
  <c r="K584" i="59"/>
  <c r="O584" i="59"/>
  <c r="N584" i="59" s="1"/>
  <c r="Q584" i="59"/>
  <c r="P584" i="59" s="1"/>
  <c r="S584" i="59"/>
  <c r="R584" i="59" s="1"/>
  <c r="U584" i="59"/>
  <c r="T584" i="59" s="1"/>
  <c r="W584" i="59"/>
  <c r="V584" i="59" s="1"/>
  <c r="Y584" i="59"/>
  <c r="X584" i="59" s="1"/>
  <c r="AA584" i="59"/>
  <c r="Z584" i="59" s="1"/>
  <c r="AC584" i="59"/>
  <c r="AB584" i="59" s="1"/>
  <c r="AE584" i="59"/>
  <c r="AD584" i="59" s="1"/>
  <c r="AG584" i="59"/>
  <c r="AF584" i="59" s="1"/>
  <c r="AI584" i="59"/>
  <c r="AH584" i="59" s="1"/>
  <c r="AK584" i="59"/>
  <c r="AJ584" i="59" s="1"/>
  <c r="AM584" i="59"/>
  <c r="AL584" i="59" s="1"/>
  <c r="AO584" i="59"/>
  <c r="AN584" i="59" s="1"/>
  <c r="I585" i="59"/>
  <c r="J585" i="59" s="1"/>
  <c r="K585" i="59"/>
  <c r="O585" i="59"/>
  <c r="N585" i="59" s="1"/>
  <c r="Q585" i="59"/>
  <c r="P585" i="59" s="1"/>
  <c r="S585" i="59"/>
  <c r="R585" i="59" s="1"/>
  <c r="U585" i="59"/>
  <c r="T585" i="59" s="1"/>
  <c r="W585" i="59"/>
  <c r="V585" i="59" s="1"/>
  <c r="Y585" i="59"/>
  <c r="X585" i="59" s="1"/>
  <c r="AA585" i="59"/>
  <c r="Z585" i="59" s="1"/>
  <c r="AC585" i="59"/>
  <c r="AB585" i="59" s="1"/>
  <c r="AE585" i="59"/>
  <c r="AD585" i="59" s="1"/>
  <c r="AG585" i="59"/>
  <c r="AF585" i="59" s="1"/>
  <c r="AI585" i="59"/>
  <c r="AH585" i="59" s="1"/>
  <c r="AK585" i="59"/>
  <c r="AJ585" i="59" s="1"/>
  <c r="AM585" i="59"/>
  <c r="AL585" i="59" s="1"/>
  <c r="AO585" i="59"/>
  <c r="AN585" i="59" s="1"/>
  <c r="I586" i="59"/>
  <c r="J586" i="59" s="1"/>
  <c r="K586" i="59"/>
  <c r="O586" i="59"/>
  <c r="N586" i="59" s="1"/>
  <c r="Q586" i="59"/>
  <c r="P586" i="59" s="1"/>
  <c r="S586" i="59"/>
  <c r="R586" i="59" s="1"/>
  <c r="U586" i="59"/>
  <c r="T586" i="59" s="1"/>
  <c r="W586" i="59"/>
  <c r="V586" i="59" s="1"/>
  <c r="Y586" i="59"/>
  <c r="X586" i="59" s="1"/>
  <c r="AA586" i="59"/>
  <c r="Z586" i="59" s="1"/>
  <c r="AC586" i="59"/>
  <c r="AB586" i="59" s="1"/>
  <c r="AE586" i="59"/>
  <c r="AD586" i="59" s="1"/>
  <c r="AG586" i="59"/>
  <c r="AF586" i="59" s="1"/>
  <c r="AI586" i="59"/>
  <c r="AH586" i="59" s="1"/>
  <c r="AK586" i="59"/>
  <c r="AJ586" i="59" s="1"/>
  <c r="AM586" i="59"/>
  <c r="AL586" i="59" s="1"/>
  <c r="AO586" i="59"/>
  <c r="AN586" i="59" s="1"/>
  <c r="I587" i="59"/>
  <c r="J587" i="59" s="1"/>
  <c r="K587" i="59"/>
  <c r="O587" i="59"/>
  <c r="N587" i="59"/>
  <c r="Q587" i="59"/>
  <c r="P587" i="59"/>
  <c r="S587" i="59"/>
  <c r="R587" i="59"/>
  <c r="U587" i="59"/>
  <c r="T587" i="59"/>
  <c r="W587" i="59"/>
  <c r="V587" i="59"/>
  <c r="Y587" i="59"/>
  <c r="X587" i="59"/>
  <c r="AA587" i="59"/>
  <c r="Z587" i="59"/>
  <c r="AC587" i="59"/>
  <c r="AB587" i="59"/>
  <c r="AE587" i="59"/>
  <c r="AD587" i="59"/>
  <c r="AG587" i="59"/>
  <c r="AF587" i="59"/>
  <c r="AI587" i="59"/>
  <c r="AH587" i="59"/>
  <c r="AK587" i="59"/>
  <c r="AJ587" i="59"/>
  <c r="AM587" i="59"/>
  <c r="AL587" i="59"/>
  <c r="AO587" i="59"/>
  <c r="AN587" i="59"/>
  <c r="I588" i="59"/>
  <c r="J588" i="59"/>
  <c r="K588" i="59"/>
  <c r="O588" i="59"/>
  <c r="N588" i="59" s="1"/>
  <c r="Q588" i="59"/>
  <c r="P588" i="59" s="1"/>
  <c r="S588" i="59"/>
  <c r="R588" i="59" s="1"/>
  <c r="U588" i="59"/>
  <c r="T588" i="59" s="1"/>
  <c r="W588" i="59"/>
  <c r="V588" i="59" s="1"/>
  <c r="Y588" i="59"/>
  <c r="X588" i="59" s="1"/>
  <c r="AA588" i="59"/>
  <c r="Z588" i="59" s="1"/>
  <c r="AC588" i="59"/>
  <c r="AB588" i="59" s="1"/>
  <c r="AE588" i="59"/>
  <c r="AD588" i="59" s="1"/>
  <c r="AG588" i="59"/>
  <c r="AF588" i="59" s="1"/>
  <c r="AI588" i="59"/>
  <c r="AH588" i="59" s="1"/>
  <c r="AK588" i="59"/>
  <c r="AJ588" i="59" s="1"/>
  <c r="AM588" i="59"/>
  <c r="AL588" i="59" s="1"/>
  <c r="AO588" i="59"/>
  <c r="AN588" i="59" s="1"/>
  <c r="I589" i="59"/>
  <c r="J589" i="59" s="1"/>
  <c r="K589" i="59"/>
  <c r="O589" i="59"/>
  <c r="N589" i="59" s="1"/>
  <c r="Q589" i="59"/>
  <c r="P589" i="59" s="1"/>
  <c r="S589" i="59"/>
  <c r="R589" i="59" s="1"/>
  <c r="U589" i="59"/>
  <c r="T589" i="59" s="1"/>
  <c r="W589" i="59"/>
  <c r="V589" i="59" s="1"/>
  <c r="Y589" i="59"/>
  <c r="X589" i="59" s="1"/>
  <c r="AA589" i="59"/>
  <c r="Z589" i="59" s="1"/>
  <c r="AC589" i="59"/>
  <c r="AB589" i="59" s="1"/>
  <c r="AE589" i="59"/>
  <c r="AD589" i="59" s="1"/>
  <c r="AG589" i="59"/>
  <c r="AF589" i="59" s="1"/>
  <c r="AI589" i="59"/>
  <c r="AH589" i="59" s="1"/>
  <c r="AK589" i="59"/>
  <c r="AJ589" i="59" s="1"/>
  <c r="AM589" i="59"/>
  <c r="AL589" i="59" s="1"/>
  <c r="AO589" i="59"/>
  <c r="AN589" i="59" s="1"/>
  <c r="I590" i="59"/>
  <c r="J590" i="59" s="1"/>
  <c r="K590" i="59"/>
  <c r="O590" i="59"/>
  <c r="N590" i="59" s="1"/>
  <c r="Q590" i="59"/>
  <c r="P590" i="59" s="1"/>
  <c r="S590" i="59"/>
  <c r="R590" i="59" s="1"/>
  <c r="U590" i="59"/>
  <c r="T590" i="59" s="1"/>
  <c r="W590" i="59"/>
  <c r="V590" i="59" s="1"/>
  <c r="Y590" i="59"/>
  <c r="X590" i="59" s="1"/>
  <c r="AA590" i="59"/>
  <c r="Z590" i="59" s="1"/>
  <c r="AC590" i="59"/>
  <c r="AB590" i="59" s="1"/>
  <c r="AE590" i="59"/>
  <c r="AD590" i="59" s="1"/>
  <c r="AG590" i="59"/>
  <c r="AF590" i="59" s="1"/>
  <c r="AI590" i="59"/>
  <c r="AH590" i="59" s="1"/>
  <c r="AK590" i="59"/>
  <c r="AJ590" i="59" s="1"/>
  <c r="AM590" i="59"/>
  <c r="AL590" i="59" s="1"/>
  <c r="AO590" i="59"/>
  <c r="AN590" i="59" s="1"/>
  <c r="I591" i="59"/>
  <c r="J591" i="59" s="1"/>
  <c r="K591" i="59"/>
  <c r="O591" i="59"/>
  <c r="N591" i="59"/>
  <c r="Q591" i="59"/>
  <c r="P591" i="59"/>
  <c r="S591" i="59"/>
  <c r="R591" i="59"/>
  <c r="U591" i="59"/>
  <c r="T591" i="59"/>
  <c r="W591" i="59"/>
  <c r="V591" i="59"/>
  <c r="Y591" i="59"/>
  <c r="X591" i="59"/>
  <c r="AA591" i="59"/>
  <c r="Z591" i="59"/>
  <c r="AC591" i="59"/>
  <c r="AB591" i="59"/>
  <c r="AE591" i="59"/>
  <c r="AD591" i="59"/>
  <c r="AG591" i="59"/>
  <c r="AF591" i="59"/>
  <c r="AI591" i="59"/>
  <c r="AH591" i="59"/>
  <c r="AK591" i="59"/>
  <c r="AJ591" i="59"/>
  <c r="AM591" i="59"/>
  <c r="AL591" i="59"/>
  <c r="AO591" i="59"/>
  <c r="AN591" i="59"/>
  <c r="I592" i="59"/>
  <c r="J592" i="59"/>
  <c r="K592" i="59"/>
  <c r="O592" i="59"/>
  <c r="N592" i="59" s="1"/>
  <c r="Q592" i="59"/>
  <c r="P592" i="59" s="1"/>
  <c r="S592" i="59"/>
  <c r="R592" i="59" s="1"/>
  <c r="U592" i="59"/>
  <c r="T592" i="59" s="1"/>
  <c r="W592" i="59"/>
  <c r="V592" i="59" s="1"/>
  <c r="Y592" i="59"/>
  <c r="X592" i="59" s="1"/>
  <c r="AA592" i="59"/>
  <c r="Z592" i="59" s="1"/>
  <c r="AC592" i="59"/>
  <c r="AB592" i="59" s="1"/>
  <c r="AE592" i="59"/>
  <c r="AD592" i="59" s="1"/>
  <c r="AG592" i="59"/>
  <c r="AF592" i="59" s="1"/>
  <c r="AI592" i="59"/>
  <c r="AH592" i="59" s="1"/>
  <c r="AK592" i="59"/>
  <c r="AJ592" i="59" s="1"/>
  <c r="AM592" i="59"/>
  <c r="AL592" i="59" s="1"/>
  <c r="AO592" i="59"/>
  <c r="AN592" i="59" s="1"/>
  <c r="I593" i="59"/>
  <c r="J593" i="59" s="1"/>
  <c r="K593" i="59"/>
  <c r="O593" i="59"/>
  <c r="N593" i="59" s="1"/>
  <c r="Q593" i="59"/>
  <c r="P593" i="59" s="1"/>
  <c r="S593" i="59"/>
  <c r="R593" i="59" s="1"/>
  <c r="U593" i="59"/>
  <c r="T593" i="59" s="1"/>
  <c r="W593" i="59"/>
  <c r="V593" i="59" s="1"/>
  <c r="Y593" i="59"/>
  <c r="X593" i="59" s="1"/>
  <c r="AA593" i="59"/>
  <c r="Z593" i="59" s="1"/>
  <c r="AC593" i="59"/>
  <c r="AB593" i="59" s="1"/>
  <c r="AE593" i="59"/>
  <c r="AD593" i="59" s="1"/>
  <c r="AG593" i="59"/>
  <c r="AF593" i="59" s="1"/>
  <c r="AI593" i="59"/>
  <c r="AH593" i="59" s="1"/>
  <c r="AK593" i="59"/>
  <c r="AJ593" i="59" s="1"/>
  <c r="AM593" i="59"/>
  <c r="AL593" i="59" s="1"/>
  <c r="AO593" i="59"/>
  <c r="AN593" i="59" s="1"/>
  <c r="I594" i="59"/>
  <c r="J594" i="59" s="1"/>
  <c r="K594" i="59"/>
  <c r="O594" i="59"/>
  <c r="N594" i="59" s="1"/>
  <c r="Q594" i="59"/>
  <c r="P594" i="59" s="1"/>
  <c r="S594" i="59"/>
  <c r="R594" i="59" s="1"/>
  <c r="U594" i="59"/>
  <c r="T594" i="59" s="1"/>
  <c r="W594" i="59"/>
  <c r="V594" i="59" s="1"/>
  <c r="Y594" i="59"/>
  <c r="X594" i="59" s="1"/>
  <c r="AA594" i="59"/>
  <c r="Z594" i="59" s="1"/>
  <c r="AC594" i="59"/>
  <c r="AB594" i="59" s="1"/>
  <c r="AE594" i="59"/>
  <c r="AD594" i="59" s="1"/>
  <c r="AG594" i="59"/>
  <c r="AF594" i="59" s="1"/>
  <c r="AI594" i="59"/>
  <c r="AH594" i="59" s="1"/>
  <c r="AK594" i="59"/>
  <c r="AJ594" i="59" s="1"/>
  <c r="AM594" i="59"/>
  <c r="AL594" i="59" s="1"/>
  <c r="AO594" i="59"/>
  <c r="AN594" i="59" s="1"/>
  <c r="I595" i="59"/>
  <c r="J595" i="59" s="1"/>
  <c r="K595" i="59"/>
  <c r="O595" i="59"/>
  <c r="N595" i="59"/>
  <c r="Q595" i="59"/>
  <c r="P595" i="59"/>
  <c r="S595" i="59"/>
  <c r="R595" i="59"/>
  <c r="U595" i="59"/>
  <c r="T595" i="59"/>
  <c r="W595" i="59"/>
  <c r="V595" i="59"/>
  <c r="Y595" i="59"/>
  <c r="X595" i="59"/>
  <c r="AA595" i="59"/>
  <c r="Z595" i="59"/>
  <c r="AC595" i="59"/>
  <c r="AB595" i="59"/>
  <c r="AE595" i="59"/>
  <c r="AD595" i="59"/>
  <c r="AG595" i="59"/>
  <c r="AF595" i="59"/>
  <c r="AI595" i="59"/>
  <c r="AH595" i="59"/>
  <c r="AK595" i="59"/>
  <c r="AJ595" i="59"/>
  <c r="AM595" i="59"/>
  <c r="AL595" i="59"/>
  <c r="AO595" i="59"/>
  <c r="AN595" i="59"/>
  <c r="I596" i="59"/>
  <c r="J596" i="59"/>
  <c r="K596" i="59"/>
  <c r="O596" i="59"/>
  <c r="N596" i="59" s="1"/>
  <c r="Q596" i="59"/>
  <c r="P596" i="59" s="1"/>
  <c r="S596" i="59"/>
  <c r="R596" i="59" s="1"/>
  <c r="U596" i="59"/>
  <c r="T596" i="59" s="1"/>
  <c r="W596" i="59"/>
  <c r="V596" i="59" s="1"/>
  <c r="Y596" i="59"/>
  <c r="X596" i="59" s="1"/>
  <c r="AA596" i="59"/>
  <c r="Z596" i="59" s="1"/>
  <c r="AC596" i="59"/>
  <c r="AB596" i="59" s="1"/>
  <c r="AE596" i="59"/>
  <c r="AD596" i="59" s="1"/>
  <c r="AG596" i="59"/>
  <c r="AF596" i="59" s="1"/>
  <c r="AI596" i="59"/>
  <c r="AH596" i="59" s="1"/>
  <c r="AK596" i="59"/>
  <c r="AJ596" i="59" s="1"/>
  <c r="AM596" i="59"/>
  <c r="AL596" i="59" s="1"/>
  <c r="AO596" i="59"/>
  <c r="AN596" i="59" s="1"/>
  <c r="I597" i="59"/>
  <c r="J597" i="59" s="1"/>
  <c r="K597" i="59"/>
  <c r="O597" i="59"/>
  <c r="N597" i="59" s="1"/>
  <c r="Q597" i="59"/>
  <c r="P597" i="59" s="1"/>
  <c r="S597" i="59"/>
  <c r="R597" i="59" s="1"/>
  <c r="U597" i="59"/>
  <c r="T597" i="59" s="1"/>
  <c r="W597" i="59"/>
  <c r="V597" i="59" s="1"/>
  <c r="Y597" i="59"/>
  <c r="X597" i="59" s="1"/>
  <c r="AA597" i="59"/>
  <c r="Z597" i="59" s="1"/>
  <c r="AC597" i="59"/>
  <c r="AB597" i="59" s="1"/>
  <c r="AE597" i="59"/>
  <c r="AD597" i="59" s="1"/>
  <c r="AG597" i="59"/>
  <c r="AF597" i="59" s="1"/>
  <c r="AI597" i="59"/>
  <c r="AH597" i="59" s="1"/>
  <c r="AK597" i="59"/>
  <c r="AJ597" i="59" s="1"/>
  <c r="AM597" i="59"/>
  <c r="AL597" i="59" s="1"/>
  <c r="AO597" i="59"/>
  <c r="AN597" i="59" s="1"/>
  <c r="I598" i="59"/>
  <c r="J598" i="59" s="1"/>
  <c r="K598" i="59"/>
  <c r="O598" i="59"/>
  <c r="N598" i="59" s="1"/>
  <c r="Q598" i="59"/>
  <c r="P598" i="59" s="1"/>
  <c r="S598" i="59"/>
  <c r="R598" i="59" s="1"/>
  <c r="U598" i="59"/>
  <c r="T598" i="59" s="1"/>
  <c r="W598" i="59"/>
  <c r="V598" i="59" s="1"/>
  <c r="Y598" i="59"/>
  <c r="X598" i="59" s="1"/>
  <c r="AA598" i="59"/>
  <c r="Z598" i="59" s="1"/>
  <c r="AC598" i="59"/>
  <c r="AB598" i="59" s="1"/>
  <c r="AE598" i="59"/>
  <c r="AD598" i="59" s="1"/>
  <c r="AG598" i="59"/>
  <c r="AF598" i="59" s="1"/>
  <c r="AI598" i="59"/>
  <c r="AH598" i="59" s="1"/>
  <c r="AK598" i="59"/>
  <c r="AJ598" i="59" s="1"/>
  <c r="AM598" i="59"/>
  <c r="AL598" i="59" s="1"/>
  <c r="AO598" i="59"/>
  <c r="AN598" i="59" s="1"/>
  <c r="I599" i="59"/>
  <c r="J599" i="59" s="1"/>
  <c r="K599" i="59"/>
  <c r="O599" i="59"/>
  <c r="N599" i="59"/>
  <c r="Q599" i="59"/>
  <c r="P599" i="59"/>
  <c r="S599" i="59"/>
  <c r="R599" i="59"/>
  <c r="U599" i="59"/>
  <c r="T599" i="59"/>
  <c r="W599" i="59"/>
  <c r="V599" i="59"/>
  <c r="Y599" i="59"/>
  <c r="X599" i="59"/>
  <c r="AA599" i="59"/>
  <c r="Z599" i="59"/>
  <c r="AC599" i="59"/>
  <c r="AB599" i="59"/>
  <c r="AE599" i="59"/>
  <c r="AD599" i="59"/>
  <c r="AG599" i="59"/>
  <c r="AF599" i="59"/>
  <c r="AI599" i="59"/>
  <c r="AH599" i="59"/>
  <c r="AK599" i="59"/>
  <c r="AJ599" i="59"/>
  <c r="AM599" i="59"/>
  <c r="AL599" i="59"/>
  <c r="AO599" i="59"/>
  <c r="AN599" i="59"/>
  <c r="I600" i="59"/>
  <c r="J600" i="59"/>
  <c r="K600" i="59"/>
  <c r="O600" i="59"/>
  <c r="N600" i="59" s="1"/>
  <c r="Q600" i="59"/>
  <c r="P600" i="59" s="1"/>
  <c r="S600" i="59"/>
  <c r="R600" i="59" s="1"/>
  <c r="U600" i="59"/>
  <c r="T600" i="59" s="1"/>
  <c r="W600" i="59"/>
  <c r="V600" i="59" s="1"/>
  <c r="Y600" i="59"/>
  <c r="X600" i="59" s="1"/>
  <c r="AA600" i="59"/>
  <c r="Z600" i="59" s="1"/>
  <c r="AC600" i="59"/>
  <c r="AB600" i="59" s="1"/>
  <c r="AE600" i="59"/>
  <c r="AD600" i="59" s="1"/>
  <c r="AG600" i="59"/>
  <c r="AF600" i="59" s="1"/>
  <c r="AI600" i="59"/>
  <c r="AH600" i="59" s="1"/>
  <c r="AK600" i="59"/>
  <c r="AJ600" i="59" s="1"/>
  <c r="AM600" i="59"/>
  <c r="AL600" i="59" s="1"/>
  <c r="AO600" i="59"/>
  <c r="AN600" i="59" s="1"/>
  <c r="I601" i="59"/>
  <c r="J601" i="59" s="1"/>
  <c r="K601" i="59"/>
  <c r="O601" i="59"/>
  <c r="N601" i="59" s="1"/>
  <c r="Q601" i="59"/>
  <c r="P601" i="59" s="1"/>
  <c r="S601" i="59"/>
  <c r="R601" i="59" s="1"/>
  <c r="U601" i="59"/>
  <c r="T601" i="59" s="1"/>
  <c r="W601" i="59"/>
  <c r="V601" i="59" s="1"/>
  <c r="Y601" i="59"/>
  <c r="X601" i="59" s="1"/>
  <c r="AA601" i="59"/>
  <c r="Z601" i="59" s="1"/>
  <c r="AC601" i="59"/>
  <c r="AB601" i="59" s="1"/>
  <c r="AE601" i="59"/>
  <c r="AD601" i="59" s="1"/>
  <c r="AG601" i="59"/>
  <c r="AF601" i="59" s="1"/>
  <c r="AI601" i="59"/>
  <c r="AH601" i="59" s="1"/>
  <c r="AK601" i="59"/>
  <c r="AJ601" i="59" s="1"/>
  <c r="AM601" i="59"/>
  <c r="AL601" i="59" s="1"/>
  <c r="AO601" i="59"/>
  <c r="AN601" i="59" s="1"/>
  <c r="I602" i="59"/>
  <c r="J602" i="59" s="1"/>
  <c r="K602" i="59"/>
  <c r="O602" i="59"/>
  <c r="N602" i="59" s="1"/>
  <c r="Q602" i="59"/>
  <c r="P602" i="59" s="1"/>
  <c r="S602" i="59"/>
  <c r="R602" i="59" s="1"/>
  <c r="U602" i="59"/>
  <c r="T602" i="59" s="1"/>
  <c r="W602" i="59"/>
  <c r="V602" i="59" s="1"/>
  <c r="Y602" i="59"/>
  <c r="X602" i="59" s="1"/>
  <c r="AA602" i="59"/>
  <c r="Z602" i="59" s="1"/>
  <c r="AC602" i="59"/>
  <c r="AB602" i="59" s="1"/>
  <c r="AE602" i="59"/>
  <c r="AD602" i="59" s="1"/>
  <c r="AG602" i="59"/>
  <c r="AF602" i="59" s="1"/>
  <c r="AI602" i="59"/>
  <c r="AH602" i="59" s="1"/>
  <c r="AK602" i="59"/>
  <c r="AJ602" i="59" s="1"/>
  <c r="AM602" i="59"/>
  <c r="AL602" i="59" s="1"/>
  <c r="AO602" i="59"/>
  <c r="AN602" i="59" s="1"/>
  <c r="I603" i="59"/>
  <c r="J603" i="59" s="1"/>
  <c r="K603" i="59"/>
  <c r="O603" i="59"/>
  <c r="N603" i="59"/>
  <c r="Q603" i="59"/>
  <c r="P603" i="59"/>
  <c r="S603" i="59"/>
  <c r="R603" i="59"/>
  <c r="U603" i="59"/>
  <c r="T603" i="59"/>
  <c r="W603" i="59"/>
  <c r="V603" i="59"/>
  <c r="Y603" i="59"/>
  <c r="X603" i="59"/>
  <c r="AA603" i="59"/>
  <c r="Z603" i="59"/>
  <c r="AC603" i="59"/>
  <c r="AB603" i="59"/>
  <c r="AE603" i="59"/>
  <c r="AD603" i="59"/>
  <c r="AG603" i="59"/>
  <c r="AF603" i="59"/>
  <c r="AI603" i="59"/>
  <c r="AH603" i="59"/>
  <c r="AK603" i="59"/>
  <c r="AJ603" i="59"/>
  <c r="AM603" i="59"/>
  <c r="AL603" i="59"/>
  <c r="AO603" i="59"/>
  <c r="AN603" i="59"/>
  <c r="AK604" i="59"/>
  <c r="AM604" i="59"/>
  <c r="AO604" i="59"/>
  <c r="K605" i="59"/>
  <c r="O605" i="59"/>
  <c r="N605" i="59"/>
  <c r="Q605" i="59"/>
  <c r="P605" i="59"/>
  <c r="S605" i="59"/>
  <c r="R605" i="59"/>
  <c r="U605" i="59"/>
  <c r="T605" i="59"/>
  <c r="W605" i="59"/>
  <c r="V605" i="59"/>
  <c r="Y605" i="59"/>
  <c r="X605" i="59"/>
  <c r="AA605" i="59"/>
  <c r="Z605" i="59"/>
  <c r="AC605" i="59"/>
  <c r="AB605" i="59"/>
  <c r="AE605" i="59"/>
  <c r="AD605" i="59"/>
  <c r="AG605" i="59"/>
  <c r="AF605" i="59"/>
  <c r="AI605" i="59"/>
  <c r="AH605" i="59"/>
  <c r="AK605" i="59"/>
  <c r="AJ605" i="59"/>
  <c r="AM605" i="59"/>
  <c r="AL605" i="59"/>
  <c r="AO605" i="59"/>
  <c r="AN605" i="59"/>
  <c r="K606" i="59"/>
  <c r="O606" i="59"/>
  <c r="N606" i="59" s="1"/>
  <c r="Q606" i="59"/>
  <c r="P606" i="59" s="1"/>
  <c r="S606" i="59"/>
  <c r="R606" i="59" s="1"/>
  <c r="U606" i="59"/>
  <c r="T606" i="59" s="1"/>
  <c r="W606" i="59"/>
  <c r="V606" i="59" s="1"/>
  <c r="Y606" i="59"/>
  <c r="X606" i="59" s="1"/>
  <c r="AA606" i="59"/>
  <c r="Z606" i="59" s="1"/>
  <c r="AC606" i="59"/>
  <c r="AB606" i="59" s="1"/>
  <c r="AE606" i="59"/>
  <c r="AD606" i="59" s="1"/>
  <c r="AG606" i="59"/>
  <c r="AF606" i="59" s="1"/>
  <c r="AI606" i="59"/>
  <c r="AH606" i="59" s="1"/>
  <c r="AK606" i="59"/>
  <c r="AJ606" i="59" s="1"/>
  <c r="AM606" i="59"/>
  <c r="AL606" i="59" s="1"/>
  <c r="AO606" i="59"/>
  <c r="AN606" i="59" s="1"/>
  <c r="K607" i="59"/>
  <c r="O607" i="59"/>
  <c r="N607" i="59"/>
  <c r="Q607" i="59"/>
  <c r="P607" i="59"/>
  <c r="S607" i="59"/>
  <c r="R607" i="59"/>
  <c r="U607" i="59"/>
  <c r="T607" i="59"/>
  <c r="W607" i="59"/>
  <c r="V607" i="59"/>
  <c r="Y607" i="59"/>
  <c r="X607" i="59"/>
  <c r="AA607" i="59"/>
  <c r="Z607" i="59"/>
  <c r="AC607" i="59"/>
  <c r="AB607" i="59"/>
  <c r="AE607" i="59"/>
  <c r="AD607" i="59"/>
  <c r="AG607" i="59"/>
  <c r="AF607" i="59"/>
  <c r="AI607" i="59"/>
  <c r="AH607" i="59"/>
  <c r="AK607" i="59"/>
  <c r="AJ607" i="59"/>
  <c r="AM607" i="59"/>
  <c r="AL607" i="59"/>
  <c r="AO607" i="59"/>
  <c r="AN607" i="59"/>
  <c r="K608" i="59"/>
  <c r="O608" i="59"/>
  <c r="N608" i="59" s="1"/>
  <c r="Q608" i="59"/>
  <c r="P608" i="59" s="1"/>
  <c r="S608" i="59"/>
  <c r="R608" i="59" s="1"/>
  <c r="U608" i="59"/>
  <c r="T608" i="59" s="1"/>
  <c r="W608" i="59"/>
  <c r="V608" i="59" s="1"/>
  <c r="Y608" i="59"/>
  <c r="X608" i="59" s="1"/>
  <c r="AA608" i="59"/>
  <c r="Z608" i="59" s="1"/>
  <c r="AC608" i="59"/>
  <c r="AB608" i="59" s="1"/>
  <c r="AE608" i="59"/>
  <c r="AD608" i="59" s="1"/>
  <c r="AG608" i="59"/>
  <c r="AF608" i="59" s="1"/>
  <c r="AI608" i="59"/>
  <c r="AH608" i="59" s="1"/>
  <c r="AK608" i="59"/>
  <c r="AJ608" i="59" s="1"/>
  <c r="AM608" i="59"/>
  <c r="AL608" i="59" s="1"/>
  <c r="AO608" i="59"/>
  <c r="AN608" i="59" s="1"/>
  <c r="K609" i="59"/>
  <c r="O609" i="59"/>
  <c r="N609" i="59"/>
  <c r="Q609" i="59"/>
  <c r="P609" i="59"/>
  <c r="S609" i="59"/>
  <c r="R609" i="59"/>
  <c r="U609" i="59"/>
  <c r="T609" i="59"/>
  <c r="W609" i="59"/>
  <c r="V609" i="59"/>
  <c r="Y609" i="59"/>
  <c r="X609" i="59"/>
  <c r="AA609" i="59"/>
  <c r="Z609" i="59"/>
  <c r="AC609" i="59"/>
  <c r="AB609" i="59"/>
  <c r="AE609" i="59"/>
  <c r="AD609" i="59"/>
  <c r="AG609" i="59"/>
  <c r="AF609" i="59"/>
  <c r="AI609" i="59"/>
  <c r="AH609" i="59"/>
  <c r="AK609" i="59"/>
  <c r="AJ609" i="59"/>
  <c r="AM609" i="59"/>
  <c r="AL609" i="59"/>
  <c r="AO609" i="59"/>
  <c r="AN609" i="59"/>
  <c r="K610" i="59"/>
  <c r="O610" i="59"/>
  <c r="N610" i="59" s="1"/>
  <c r="Q610" i="59"/>
  <c r="P610" i="59" s="1"/>
  <c r="S610" i="59"/>
  <c r="R610" i="59" s="1"/>
  <c r="U610" i="59"/>
  <c r="T610" i="59" s="1"/>
  <c r="W610" i="59"/>
  <c r="V610" i="59" s="1"/>
  <c r="Y610" i="59"/>
  <c r="X610" i="59" s="1"/>
  <c r="AA610" i="59"/>
  <c r="Z610" i="59" s="1"/>
  <c r="AC610" i="59"/>
  <c r="AB610" i="59" s="1"/>
  <c r="AE610" i="59"/>
  <c r="AD610" i="59" s="1"/>
  <c r="AG610" i="59"/>
  <c r="AF610" i="59" s="1"/>
  <c r="AI610" i="59"/>
  <c r="AH610" i="59" s="1"/>
  <c r="AK610" i="59"/>
  <c r="AJ610" i="59" s="1"/>
  <c r="AM610" i="59"/>
  <c r="AL610" i="59" s="1"/>
  <c r="AO610" i="59"/>
  <c r="AN610" i="59" s="1"/>
  <c r="K611" i="59"/>
  <c r="O611" i="59"/>
  <c r="N611" i="59"/>
  <c r="Q611" i="59"/>
  <c r="P611" i="59"/>
  <c r="S611" i="59"/>
  <c r="R611" i="59"/>
  <c r="U611" i="59"/>
  <c r="T611" i="59"/>
  <c r="W611" i="59"/>
  <c r="V611" i="59"/>
  <c r="Y611" i="59"/>
  <c r="X611" i="59"/>
  <c r="AA611" i="59"/>
  <c r="Z611" i="59"/>
  <c r="AC611" i="59"/>
  <c r="AB611" i="59"/>
  <c r="AE611" i="59"/>
  <c r="AD611" i="59"/>
  <c r="AG611" i="59"/>
  <c r="AF611" i="59"/>
  <c r="AI611" i="59"/>
  <c r="AH611" i="59"/>
  <c r="AK611" i="59"/>
  <c r="AJ611" i="59"/>
  <c r="AM611" i="59"/>
  <c r="AL611" i="59"/>
  <c r="AO611" i="59"/>
  <c r="AN611" i="59"/>
  <c r="K612" i="59"/>
  <c r="O612" i="59"/>
  <c r="N612" i="59" s="1"/>
  <c r="Q612" i="59"/>
  <c r="P612" i="59" s="1"/>
  <c r="S612" i="59"/>
  <c r="R612" i="59" s="1"/>
  <c r="U612" i="59"/>
  <c r="T612" i="59" s="1"/>
  <c r="W612" i="59"/>
  <c r="V612" i="59" s="1"/>
  <c r="Y612" i="59"/>
  <c r="X612" i="59" s="1"/>
  <c r="AA612" i="59"/>
  <c r="Z612" i="59" s="1"/>
  <c r="AC612" i="59"/>
  <c r="AB612" i="59" s="1"/>
  <c r="AE612" i="59"/>
  <c r="AD612" i="59" s="1"/>
  <c r="AG612" i="59"/>
  <c r="AF612" i="59" s="1"/>
  <c r="AI612" i="59"/>
  <c r="AH612" i="59" s="1"/>
  <c r="AK612" i="59"/>
  <c r="AJ612" i="59" s="1"/>
  <c r="AM612" i="59"/>
  <c r="AL612" i="59" s="1"/>
  <c r="AO612" i="59"/>
  <c r="AN612" i="59" s="1"/>
  <c r="K613" i="59"/>
  <c r="O613" i="59"/>
  <c r="N613" i="59"/>
  <c r="Q613" i="59"/>
  <c r="P613" i="59"/>
  <c r="S613" i="59"/>
  <c r="R613" i="59"/>
  <c r="U613" i="59"/>
  <c r="T613" i="59"/>
  <c r="W613" i="59"/>
  <c r="V613" i="59"/>
  <c r="Y613" i="59"/>
  <c r="X613" i="59"/>
  <c r="AA613" i="59"/>
  <c r="Z613" i="59"/>
  <c r="AC613" i="59"/>
  <c r="AB613" i="59"/>
  <c r="AE613" i="59"/>
  <c r="AD613" i="59"/>
  <c r="AG613" i="59"/>
  <c r="AF613" i="59"/>
  <c r="AI613" i="59"/>
  <c r="AH613" i="59"/>
  <c r="AK613" i="59"/>
  <c r="AJ613" i="59"/>
  <c r="AM613" i="59"/>
  <c r="AL613" i="59"/>
  <c r="AO613" i="59"/>
  <c r="AN613" i="59"/>
  <c r="K614" i="59"/>
  <c r="O614" i="59"/>
  <c r="N614" i="59" s="1"/>
  <c r="Q614" i="59"/>
  <c r="P614" i="59" s="1"/>
  <c r="S614" i="59"/>
  <c r="R614" i="59" s="1"/>
  <c r="U614" i="59"/>
  <c r="T614" i="59" s="1"/>
  <c r="W614" i="59"/>
  <c r="V614" i="59" s="1"/>
  <c r="Y614" i="59"/>
  <c r="X614" i="59" s="1"/>
  <c r="AA614" i="59"/>
  <c r="Z614" i="59" s="1"/>
  <c r="AC614" i="59"/>
  <c r="AB614" i="59" s="1"/>
  <c r="AE614" i="59"/>
  <c r="AD614" i="59" s="1"/>
  <c r="AG614" i="59"/>
  <c r="AF614" i="59" s="1"/>
  <c r="AI614" i="59"/>
  <c r="AH614" i="59" s="1"/>
  <c r="AK614" i="59"/>
  <c r="AJ614" i="59" s="1"/>
  <c r="AM614" i="59"/>
  <c r="AL614" i="59" s="1"/>
  <c r="AO614" i="59"/>
  <c r="AN614" i="59" s="1"/>
  <c r="K615" i="59"/>
  <c r="O615" i="59"/>
  <c r="N615" i="59"/>
  <c r="Q615" i="59"/>
  <c r="P615" i="59"/>
  <c r="S615" i="59"/>
  <c r="R615" i="59"/>
  <c r="U615" i="59"/>
  <c r="T615" i="59"/>
  <c r="W615" i="59"/>
  <c r="V615" i="59"/>
  <c r="Y615" i="59"/>
  <c r="X615" i="59"/>
  <c r="AA615" i="59"/>
  <c r="Z615" i="59"/>
  <c r="AC615" i="59"/>
  <c r="AB615" i="59"/>
  <c r="AE615" i="59"/>
  <c r="AD615" i="59"/>
  <c r="AG615" i="59"/>
  <c r="AF615" i="59"/>
  <c r="AI615" i="59"/>
  <c r="AH615" i="59"/>
  <c r="AK615" i="59"/>
  <c r="AJ615" i="59"/>
  <c r="AM615" i="59"/>
  <c r="AL615" i="59"/>
  <c r="AO615" i="59"/>
  <c r="AN615" i="59"/>
  <c r="K616" i="59"/>
  <c r="O616" i="59"/>
  <c r="N616" i="59" s="1"/>
  <c r="Q616" i="59"/>
  <c r="P616" i="59" s="1"/>
  <c r="S616" i="59"/>
  <c r="R616" i="59" s="1"/>
  <c r="U616" i="59"/>
  <c r="T616" i="59" s="1"/>
  <c r="W616" i="59"/>
  <c r="V616" i="59" s="1"/>
  <c r="Y616" i="59"/>
  <c r="X616" i="59" s="1"/>
  <c r="AA616" i="59"/>
  <c r="Z616" i="59" s="1"/>
  <c r="AC616" i="59"/>
  <c r="AB616" i="59" s="1"/>
  <c r="AE616" i="59"/>
  <c r="AD616" i="59" s="1"/>
  <c r="AG616" i="59"/>
  <c r="AF616" i="59" s="1"/>
  <c r="AI616" i="59"/>
  <c r="AH616" i="59" s="1"/>
  <c r="AK616" i="59"/>
  <c r="AJ616" i="59" s="1"/>
  <c r="AM616" i="59"/>
  <c r="AL616" i="59" s="1"/>
  <c r="AO616" i="59"/>
  <c r="AN616" i="59" s="1"/>
  <c r="K617" i="59"/>
  <c r="O617" i="59"/>
  <c r="N617" i="59"/>
  <c r="Q617" i="59"/>
  <c r="P617" i="59"/>
  <c r="S617" i="59"/>
  <c r="R617" i="59"/>
  <c r="U617" i="59"/>
  <c r="T617" i="59"/>
  <c r="W617" i="59"/>
  <c r="V617" i="59"/>
  <c r="Y617" i="59"/>
  <c r="X617" i="59"/>
  <c r="AA617" i="59"/>
  <c r="Z617" i="59"/>
  <c r="AC617" i="59"/>
  <c r="AB617" i="59"/>
  <c r="AE617" i="59"/>
  <c r="AD617" i="59"/>
  <c r="AG617" i="59"/>
  <c r="AF617" i="59"/>
  <c r="AI617" i="59"/>
  <c r="AH617" i="59"/>
  <c r="AK617" i="59"/>
  <c r="AJ617" i="59"/>
  <c r="AM617" i="59"/>
  <c r="AL617" i="59"/>
  <c r="AO617" i="59"/>
  <c r="AN617" i="59"/>
  <c r="AK618" i="59"/>
  <c r="AM618" i="59"/>
  <c r="AO618" i="59"/>
  <c r="AK619" i="59"/>
  <c r="AM619" i="59"/>
  <c r="AO619" i="59"/>
  <c r="K620" i="59"/>
  <c r="O620" i="59"/>
  <c r="N620" i="59" s="1"/>
  <c r="Q620" i="59"/>
  <c r="P620" i="59" s="1"/>
  <c r="S620" i="59"/>
  <c r="R620" i="59" s="1"/>
  <c r="U620" i="59"/>
  <c r="T620" i="59" s="1"/>
  <c r="W620" i="59"/>
  <c r="V620" i="59" s="1"/>
  <c r="Y620" i="59"/>
  <c r="X620" i="59" s="1"/>
  <c r="AA620" i="59"/>
  <c r="Z620" i="59" s="1"/>
  <c r="AC620" i="59"/>
  <c r="AB620" i="59" s="1"/>
  <c r="AE620" i="59"/>
  <c r="AD620" i="59" s="1"/>
  <c r="AG620" i="59"/>
  <c r="AF620" i="59" s="1"/>
  <c r="AI620" i="59"/>
  <c r="AH620" i="59" s="1"/>
  <c r="AK620" i="59"/>
  <c r="AJ620" i="59" s="1"/>
  <c r="AM620" i="59"/>
  <c r="AL620" i="59" s="1"/>
  <c r="AO620" i="59"/>
  <c r="AN620" i="59" s="1"/>
  <c r="K621" i="59"/>
  <c r="O621" i="59"/>
  <c r="N621" i="59"/>
  <c r="Q621" i="59"/>
  <c r="P621" i="59"/>
  <c r="S621" i="59"/>
  <c r="R621" i="59"/>
  <c r="U621" i="59"/>
  <c r="T621" i="59"/>
  <c r="W621" i="59"/>
  <c r="V621" i="59"/>
  <c r="Y621" i="59"/>
  <c r="X621" i="59"/>
  <c r="AA621" i="59"/>
  <c r="Z621" i="59"/>
  <c r="AC621" i="59"/>
  <c r="AB621" i="59"/>
  <c r="AE621" i="59"/>
  <c r="AD621" i="59"/>
  <c r="AG621" i="59"/>
  <c r="AF621" i="59"/>
  <c r="AI621" i="59"/>
  <c r="AH621" i="59"/>
  <c r="AK621" i="59"/>
  <c r="AJ621" i="59"/>
  <c r="AM621" i="59"/>
  <c r="AL621" i="59"/>
  <c r="AO621" i="59"/>
  <c r="AN621" i="59"/>
  <c r="K622" i="59"/>
  <c r="O622" i="59"/>
  <c r="N622" i="59" s="1"/>
  <c r="Q622" i="59"/>
  <c r="P622" i="59" s="1"/>
  <c r="S622" i="59"/>
  <c r="R622" i="59" s="1"/>
  <c r="U622" i="59"/>
  <c r="T622" i="59" s="1"/>
  <c r="W622" i="59"/>
  <c r="V622" i="59" s="1"/>
  <c r="Y622" i="59"/>
  <c r="X622" i="59" s="1"/>
  <c r="AA622" i="59"/>
  <c r="Z622" i="59" s="1"/>
  <c r="AC622" i="59"/>
  <c r="AB622" i="59" s="1"/>
  <c r="AE622" i="59"/>
  <c r="AD622" i="59" s="1"/>
  <c r="AG622" i="59"/>
  <c r="AF622" i="59" s="1"/>
  <c r="AI622" i="59"/>
  <c r="AH622" i="59" s="1"/>
  <c r="AK622" i="59"/>
  <c r="AJ622" i="59" s="1"/>
  <c r="AM622" i="59"/>
  <c r="AL622" i="59" s="1"/>
  <c r="AO622" i="59"/>
  <c r="AN622" i="59" s="1"/>
  <c r="K623" i="59"/>
  <c r="O623" i="59"/>
  <c r="N623" i="59"/>
  <c r="Q623" i="59"/>
  <c r="P623" i="59"/>
  <c r="S623" i="59"/>
  <c r="R623" i="59"/>
  <c r="U623" i="59"/>
  <c r="T623" i="59"/>
  <c r="W623" i="59"/>
  <c r="V623" i="59"/>
  <c r="Y623" i="59"/>
  <c r="X623" i="59"/>
  <c r="AA623" i="59"/>
  <c r="Z623" i="59"/>
  <c r="AC623" i="59"/>
  <c r="AB623" i="59"/>
  <c r="AE623" i="59"/>
  <c r="AD623" i="59"/>
  <c r="AG623" i="59"/>
  <c r="AF623" i="59"/>
  <c r="AI623" i="59"/>
  <c r="AH623" i="59"/>
  <c r="AK623" i="59"/>
  <c r="AJ623" i="59"/>
  <c r="AM623" i="59"/>
  <c r="AL623" i="59"/>
  <c r="AO623" i="59"/>
  <c r="AN623" i="59"/>
  <c r="K624" i="59"/>
  <c r="O624" i="59"/>
  <c r="N624" i="59" s="1"/>
  <c r="Q624" i="59"/>
  <c r="P624" i="59" s="1"/>
  <c r="S624" i="59"/>
  <c r="R624" i="59" s="1"/>
  <c r="U624" i="59"/>
  <c r="T624" i="59" s="1"/>
  <c r="W624" i="59"/>
  <c r="V624" i="59" s="1"/>
  <c r="Y624" i="59"/>
  <c r="X624" i="59" s="1"/>
  <c r="AA624" i="59"/>
  <c r="Z624" i="59" s="1"/>
  <c r="AC624" i="59"/>
  <c r="AB624" i="59" s="1"/>
  <c r="AE624" i="59"/>
  <c r="AD624" i="59" s="1"/>
  <c r="AG624" i="59"/>
  <c r="AF624" i="59" s="1"/>
  <c r="AI624" i="59"/>
  <c r="AH624" i="59" s="1"/>
  <c r="AK624" i="59"/>
  <c r="AJ624" i="59" s="1"/>
  <c r="AM624" i="59"/>
  <c r="AL624" i="59" s="1"/>
  <c r="AO624" i="59"/>
  <c r="AN624" i="59" s="1"/>
  <c r="AK625" i="59"/>
  <c r="AM625" i="59"/>
  <c r="AO625" i="59"/>
  <c r="K626" i="59"/>
  <c r="O626" i="59"/>
  <c r="N626" i="59" s="1"/>
  <c r="Q626" i="59"/>
  <c r="P626" i="59" s="1"/>
  <c r="S626" i="59"/>
  <c r="R626" i="59" s="1"/>
  <c r="U626" i="59"/>
  <c r="T626" i="59" s="1"/>
  <c r="W626" i="59"/>
  <c r="V626" i="59" s="1"/>
  <c r="Y626" i="59"/>
  <c r="X626" i="59" s="1"/>
  <c r="AA626" i="59"/>
  <c r="Z626" i="59" s="1"/>
  <c r="AC626" i="59"/>
  <c r="AB626" i="59" s="1"/>
  <c r="AE626" i="59"/>
  <c r="AD626" i="59" s="1"/>
  <c r="AG626" i="59"/>
  <c r="AF626" i="59" s="1"/>
  <c r="AI626" i="59"/>
  <c r="AH626" i="59" s="1"/>
  <c r="AK626" i="59"/>
  <c r="AJ626" i="59" s="1"/>
  <c r="AM626" i="59"/>
  <c r="AL626" i="59" s="1"/>
  <c r="AO626" i="59"/>
  <c r="AN626" i="59" s="1"/>
  <c r="K627" i="59"/>
  <c r="O627" i="59"/>
  <c r="N627" i="59"/>
  <c r="Q627" i="59"/>
  <c r="P627" i="59"/>
  <c r="S627" i="59"/>
  <c r="R627" i="59"/>
  <c r="U627" i="59"/>
  <c r="T627" i="59"/>
  <c r="W627" i="59"/>
  <c r="V627" i="59"/>
  <c r="Y627" i="59"/>
  <c r="X627" i="59"/>
  <c r="AA627" i="59"/>
  <c r="Z627" i="59"/>
  <c r="AC627" i="59"/>
  <c r="AB627" i="59"/>
  <c r="AE627" i="59"/>
  <c r="AD627" i="59"/>
  <c r="AG627" i="59"/>
  <c r="AF627" i="59"/>
  <c r="AI627" i="59"/>
  <c r="AH627" i="59"/>
  <c r="AK627" i="59"/>
  <c r="AJ627" i="59"/>
  <c r="AM627" i="59"/>
  <c r="AL627" i="59"/>
  <c r="AO627" i="59"/>
  <c r="AN627" i="59"/>
  <c r="K628" i="59"/>
  <c r="O628" i="59"/>
  <c r="N628" i="59" s="1"/>
  <c r="Q628" i="59"/>
  <c r="P628" i="59" s="1"/>
  <c r="S628" i="59"/>
  <c r="R628" i="59" s="1"/>
  <c r="U628" i="59"/>
  <c r="T628" i="59" s="1"/>
  <c r="W628" i="59"/>
  <c r="V628" i="59" s="1"/>
  <c r="Y628" i="59"/>
  <c r="X628" i="59" s="1"/>
  <c r="AA628" i="59"/>
  <c r="Z628" i="59" s="1"/>
  <c r="AC628" i="59"/>
  <c r="AB628" i="59" s="1"/>
  <c r="AE628" i="59"/>
  <c r="AD628" i="59" s="1"/>
  <c r="AG628" i="59"/>
  <c r="AF628" i="59" s="1"/>
  <c r="AI628" i="59"/>
  <c r="AH628" i="59" s="1"/>
  <c r="AK628" i="59"/>
  <c r="AJ628" i="59" s="1"/>
  <c r="AM628" i="59"/>
  <c r="AL628" i="59" s="1"/>
  <c r="AO628" i="59"/>
  <c r="AN628" i="59" s="1"/>
  <c r="K629" i="59"/>
  <c r="O629" i="59"/>
  <c r="N629" i="59"/>
  <c r="Q629" i="59"/>
  <c r="P629" i="59"/>
  <c r="S629" i="59"/>
  <c r="R629" i="59"/>
  <c r="U629" i="59"/>
  <c r="T629" i="59"/>
  <c r="W629" i="59"/>
  <c r="V629" i="59"/>
  <c r="Y629" i="59"/>
  <c r="X629" i="59"/>
  <c r="AA629" i="59"/>
  <c r="Z629" i="59"/>
  <c r="AC629" i="59"/>
  <c r="AB629" i="59"/>
  <c r="AE629" i="59"/>
  <c r="AD629" i="59"/>
  <c r="AG629" i="59"/>
  <c r="AF629" i="59"/>
  <c r="AI629" i="59"/>
  <c r="AH629" i="59"/>
  <c r="AK629" i="59"/>
  <c r="AJ629" i="59"/>
  <c r="AM629" i="59"/>
  <c r="AL629" i="59"/>
  <c r="AO629" i="59"/>
  <c r="AN629" i="59"/>
  <c r="K630" i="59"/>
  <c r="O630" i="59"/>
  <c r="N630" i="59" s="1"/>
  <c r="Q630" i="59"/>
  <c r="P630" i="59" s="1"/>
  <c r="S630" i="59"/>
  <c r="R630" i="59" s="1"/>
  <c r="U630" i="59"/>
  <c r="T630" i="59" s="1"/>
  <c r="W630" i="59"/>
  <c r="V630" i="59" s="1"/>
  <c r="Y630" i="59"/>
  <c r="X630" i="59" s="1"/>
  <c r="AA630" i="59"/>
  <c r="Z630" i="59" s="1"/>
  <c r="AC630" i="59"/>
  <c r="AB630" i="59" s="1"/>
  <c r="AE630" i="59"/>
  <c r="AD630" i="59" s="1"/>
  <c r="AG630" i="59"/>
  <c r="AF630" i="59" s="1"/>
  <c r="AI630" i="59"/>
  <c r="AH630" i="59" s="1"/>
  <c r="AK630" i="59"/>
  <c r="AJ630" i="59" s="1"/>
  <c r="AM630" i="59"/>
  <c r="AL630" i="59" s="1"/>
  <c r="AO630" i="59"/>
  <c r="AN630" i="59" s="1"/>
  <c r="K631" i="59"/>
  <c r="O631" i="59"/>
  <c r="N631" i="59"/>
  <c r="Q631" i="59"/>
  <c r="P631" i="59"/>
  <c r="S631" i="59"/>
  <c r="R631" i="59"/>
  <c r="U631" i="59"/>
  <c r="T631" i="59"/>
  <c r="W631" i="59"/>
  <c r="V631" i="59"/>
  <c r="Y631" i="59"/>
  <c r="X631" i="59"/>
  <c r="AA631" i="59"/>
  <c r="Z631" i="59"/>
  <c r="AC631" i="59"/>
  <c r="AB631" i="59"/>
  <c r="AE631" i="59"/>
  <c r="AD631" i="59"/>
  <c r="AG631" i="59"/>
  <c r="AF631" i="59"/>
  <c r="AI631" i="59"/>
  <c r="AH631" i="59"/>
  <c r="AK631" i="59"/>
  <c r="AJ631" i="59"/>
  <c r="AM631" i="59"/>
  <c r="AL631" i="59"/>
  <c r="AO631" i="59"/>
  <c r="AN631" i="59"/>
  <c r="K632" i="59"/>
  <c r="O632" i="59"/>
  <c r="N632" i="59" s="1"/>
  <c r="Q632" i="59"/>
  <c r="P632" i="59" s="1"/>
  <c r="S632" i="59"/>
  <c r="R632" i="59" s="1"/>
  <c r="U632" i="59"/>
  <c r="T632" i="59" s="1"/>
  <c r="W632" i="59"/>
  <c r="V632" i="59" s="1"/>
  <c r="Y632" i="59"/>
  <c r="X632" i="59" s="1"/>
  <c r="AA632" i="59"/>
  <c r="Z632" i="59" s="1"/>
  <c r="AC632" i="59"/>
  <c r="AB632" i="59" s="1"/>
  <c r="AE632" i="59"/>
  <c r="AD632" i="59" s="1"/>
  <c r="AG632" i="59"/>
  <c r="AF632" i="59" s="1"/>
  <c r="AI632" i="59"/>
  <c r="AH632" i="59" s="1"/>
  <c r="AK632" i="59"/>
  <c r="AJ632" i="59" s="1"/>
  <c r="AM632" i="59"/>
  <c r="AL632" i="59" s="1"/>
  <c r="AO632" i="59"/>
  <c r="AN632" i="59" s="1"/>
  <c r="K633" i="59"/>
  <c r="O633" i="59"/>
  <c r="N633" i="59"/>
  <c r="Q633" i="59"/>
  <c r="P633" i="59"/>
  <c r="S633" i="59"/>
  <c r="R633" i="59"/>
  <c r="U633" i="59"/>
  <c r="T633" i="59"/>
  <c r="W633" i="59"/>
  <c r="V633" i="59"/>
  <c r="Y633" i="59"/>
  <c r="X633" i="59"/>
  <c r="AA633" i="59"/>
  <c r="Z633" i="59"/>
  <c r="AC633" i="59"/>
  <c r="AB633" i="59"/>
  <c r="AE633" i="59"/>
  <c r="AD633" i="59"/>
  <c r="AG633" i="59"/>
  <c r="AF633" i="59"/>
  <c r="AI633" i="59"/>
  <c r="AH633" i="59"/>
  <c r="AK633" i="59"/>
  <c r="AJ633" i="59"/>
  <c r="AM633" i="59"/>
  <c r="AL633" i="59"/>
  <c r="AO633" i="59"/>
  <c r="AN633" i="59"/>
  <c r="K634" i="59"/>
  <c r="O634" i="59"/>
  <c r="N634" i="59" s="1"/>
  <c r="Q634" i="59"/>
  <c r="P634" i="59" s="1"/>
  <c r="S634" i="59"/>
  <c r="R634" i="59" s="1"/>
  <c r="U634" i="59"/>
  <c r="T634" i="59" s="1"/>
  <c r="W634" i="59"/>
  <c r="V634" i="59" s="1"/>
  <c r="Y634" i="59"/>
  <c r="X634" i="59" s="1"/>
  <c r="AA634" i="59"/>
  <c r="Z634" i="59" s="1"/>
  <c r="AC634" i="59"/>
  <c r="AB634" i="59" s="1"/>
  <c r="AE634" i="59"/>
  <c r="AD634" i="59" s="1"/>
  <c r="AG634" i="59"/>
  <c r="AF634" i="59" s="1"/>
  <c r="AI634" i="59"/>
  <c r="AH634" i="59" s="1"/>
  <c r="AK634" i="59"/>
  <c r="AJ634" i="59" s="1"/>
  <c r="AM634" i="59"/>
  <c r="AL634" i="59" s="1"/>
  <c r="AO634" i="59"/>
  <c r="AN634" i="59" s="1"/>
  <c r="K635" i="59"/>
  <c r="O635" i="59"/>
  <c r="N635" i="59"/>
  <c r="Q635" i="59"/>
  <c r="P635" i="59"/>
  <c r="S635" i="59"/>
  <c r="R635" i="59"/>
  <c r="U635" i="59"/>
  <c r="T635" i="59"/>
  <c r="W635" i="59"/>
  <c r="V635" i="59"/>
  <c r="Y635" i="59"/>
  <c r="X635" i="59"/>
  <c r="AA635" i="59"/>
  <c r="Z635" i="59"/>
  <c r="AC635" i="59"/>
  <c r="AB635" i="59"/>
  <c r="AE635" i="59"/>
  <c r="AD635" i="59"/>
  <c r="AG635" i="59"/>
  <c r="AF635" i="59"/>
  <c r="AI635" i="59"/>
  <c r="AH635" i="59"/>
  <c r="AK635" i="59"/>
  <c r="AJ635" i="59"/>
  <c r="AM635" i="59"/>
  <c r="AL635" i="59"/>
  <c r="AO635" i="59"/>
  <c r="AN635" i="59"/>
  <c r="AK636" i="59"/>
  <c r="AM636" i="59"/>
  <c r="AO636" i="59"/>
  <c r="K637" i="59"/>
  <c r="O637" i="59"/>
  <c r="N637" i="59"/>
  <c r="Q637" i="59"/>
  <c r="P637" i="59"/>
  <c r="S637" i="59"/>
  <c r="R637" i="59"/>
  <c r="U637" i="59"/>
  <c r="T637" i="59"/>
  <c r="W637" i="59"/>
  <c r="V637" i="59"/>
  <c r="Y637" i="59"/>
  <c r="X637" i="59"/>
  <c r="AA637" i="59"/>
  <c r="Z637" i="59"/>
  <c r="AC637" i="59"/>
  <c r="AB637" i="59"/>
  <c r="AE637" i="59"/>
  <c r="AD637" i="59"/>
  <c r="AG637" i="59"/>
  <c r="AF637" i="59"/>
  <c r="AI637" i="59"/>
  <c r="AH637" i="59"/>
  <c r="AK637" i="59"/>
  <c r="AJ637" i="59"/>
  <c r="AM637" i="59"/>
  <c r="AL637" i="59"/>
  <c r="AO637" i="59"/>
  <c r="AN637" i="59"/>
  <c r="K638" i="59"/>
  <c r="O638" i="59"/>
  <c r="N638" i="59" s="1"/>
  <c r="Q638" i="59"/>
  <c r="P638" i="59" s="1"/>
  <c r="S638" i="59"/>
  <c r="R638" i="59" s="1"/>
  <c r="U638" i="59"/>
  <c r="T638" i="59" s="1"/>
  <c r="W638" i="59"/>
  <c r="V638" i="59" s="1"/>
  <c r="Y638" i="59"/>
  <c r="X638" i="59" s="1"/>
  <c r="AA638" i="59"/>
  <c r="Z638" i="59" s="1"/>
  <c r="AC638" i="59"/>
  <c r="AB638" i="59" s="1"/>
  <c r="AE638" i="59"/>
  <c r="AD638" i="59" s="1"/>
  <c r="AG638" i="59"/>
  <c r="AF638" i="59" s="1"/>
  <c r="AI638" i="59"/>
  <c r="AH638" i="59" s="1"/>
  <c r="AK638" i="59"/>
  <c r="AJ638" i="59" s="1"/>
  <c r="AM638" i="59"/>
  <c r="AL638" i="59" s="1"/>
  <c r="AO638" i="59"/>
  <c r="AN638" i="59" s="1"/>
  <c r="K639" i="59"/>
  <c r="O639" i="59"/>
  <c r="N639" i="59"/>
  <c r="Q639" i="59"/>
  <c r="P639" i="59"/>
  <c r="S639" i="59"/>
  <c r="R639" i="59"/>
  <c r="U639" i="59"/>
  <c r="T639" i="59"/>
  <c r="W639" i="59"/>
  <c r="V639" i="59"/>
  <c r="Y639" i="59"/>
  <c r="X639" i="59"/>
  <c r="AA639" i="59"/>
  <c r="Z639" i="59"/>
  <c r="AC639" i="59"/>
  <c r="AB639" i="59"/>
  <c r="AE639" i="59"/>
  <c r="AD639" i="59"/>
  <c r="AG639" i="59"/>
  <c r="AF639" i="59"/>
  <c r="AI639" i="59"/>
  <c r="AH639" i="59"/>
  <c r="AK639" i="59"/>
  <c r="AJ639" i="59"/>
  <c r="AM639" i="59"/>
  <c r="AL639" i="59"/>
  <c r="AO639" i="59"/>
  <c r="AN639" i="59"/>
  <c r="K640" i="59"/>
  <c r="O640" i="59"/>
  <c r="N640" i="59" s="1"/>
  <c r="Q640" i="59"/>
  <c r="P640" i="59" s="1"/>
  <c r="S640" i="59"/>
  <c r="R640" i="59" s="1"/>
  <c r="U640" i="59"/>
  <c r="T640" i="59" s="1"/>
  <c r="W640" i="59"/>
  <c r="V640" i="59" s="1"/>
  <c r="Y640" i="59"/>
  <c r="X640" i="59" s="1"/>
  <c r="AA640" i="59"/>
  <c r="Z640" i="59" s="1"/>
  <c r="AC640" i="59"/>
  <c r="AB640" i="59" s="1"/>
  <c r="AE640" i="59"/>
  <c r="AD640" i="59" s="1"/>
  <c r="AG640" i="59"/>
  <c r="AF640" i="59" s="1"/>
  <c r="AI640" i="59"/>
  <c r="AH640" i="59" s="1"/>
  <c r="AK640" i="59"/>
  <c r="AJ640" i="59" s="1"/>
  <c r="AM640" i="59"/>
  <c r="AL640" i="59" s="1"/>
  <c r="AO640" i="59"/>
  <c r="AN640" i="59" s="1"/>
  <c r="K641" i="59"/>
  <c r="O641" i="59"/>
  <c r="N641" i="59"/>
  <c r="Q641" i="59"/>
  <c r="P641" i="59"/>
  <c r="S641" i="59"/>
  <c r="R641" i="59"/>
  <c r="U641" i="59"/>
  <c r="T641" i="59"/>
  <c r="W641" i="59"/>
  <c r="V641" i="59"/>
  <c r="Y641" i="59"/>
  <c r="X641" i="59"/>
  <c r="AA641" i="59"/>
  <c r="Z641" i="59"/>
  <c r="AC641" i="59"/>
  <c r="AB641" i="59"/>
  <c r="AE641" i="59"/>
  <c r="AD641" i="59"/>
  <c r="AG641" i="59"/>
  <c r="AF641" i="59"/>
  <c r="AI641" i="59"/>
  <c r="AH641" i="59"/>
  <c r="AK641" i="59"/>
  <c r="AJ641" i="59"/>
  <c r="AM641" i="59"/>
  <c r="AL641" i="59"/>
  <c r="AO641" i="59"/>
  <c r="AN641" i="59"/>
  <c r="K642" i="59"/>
  <c r="O642" i="59"/>
  <c r="N642" i="59" s="1"/>
  <c r="Q642" i="59"/>
  <c r="P642" i="59" s="1"/>
  <c r="S642" i="59"/>
  <c r="R642" i="59" s="1"/>
  <c r="U642" i="59"/>
  <c r="T642" i="59" s="1"/>
  <c r="W642" i="59"/>
  <c r="V642" i="59" s="1"/>
  <c r="Y642" i="59"/>
  <c r="X642" i="59" s="1"/>
  <c r="AA642" i="59"/>
  <c r="Z642" i="59" s="1"/>
  <c r="AC642" i="59"/>
  <c r="AB642" i="59" s="1"/>
  <c r="AE642" i="59"/>
  <c r="AD642" i="59" s="1"/>
  <c r="AG642" i="59"/>
  <c r="AF642" i="59" s="1"/>
  <c r="AI642" i="59"/>
  <c r="AH642" i="59" s="1"/>
  <c r="AK642" i="59"/>
  <c r="AJ642" i="59" s="1"/>
  <c r="AM642" i="59"/>
  <c r="AL642" i="59" s="1"/>
  <c r="AO642" i="59"/>
  <c r="AN642" i="59" s="1"/>
  <c r="K643" i="59"/>
  <c r="O643" i="59"/>
  <c r="N643" i="59"/>
  <c r="Q643" i="59"/>
  <c r="P643" i="59"/>
  <c r="S643" i="59"/>
  <c r="R643" i="59"/>
  <c r="U643" i="59"/>
  <c r="T643" i="59"/>
  <c r="W643" i="59"/>
  <c r="V643" i="59"/>
  <c r="Y643" i="59"/>
  <c r="X643" i="59"/>
  <c r="AA643" i="59"/>
  <c r="Z643" i="59"/>
  <c r="AC643" i="59"/>
  <c r="AB643" i="59"/>
  <c r="AE643" i="59"/>
  <c r="AD643" i="59"/>
  <c r="AG643" i="59"/>
  <c r="AF643" i="59"/>
  <c r="AI643" i="59"/>
  <c r="AH643" i="59"/>
  <c r="AK643" i="59"/>
  <c r="AJ643" i="59"/>
  <c r="AM643" i="59"/>
  <c r="AL643" i="59"/>
  <c r="AO643" i="59"/>
  <c r="AN643" i="59"/>
  <c r="K644" i="59"/>
  <c r="O644" i="59"/>
  <c r="N644" i="59" s="1"/>
  <c r="Q644" i="59"/>
  <c r="P644" i="59" s="1"/>
  <c r="S644" i="59"/>
  <c r="R644" i="59" s="1"/>
  <c r="U644" i="59"/>
  <c r="T644" i="59" s="1"/>
  <c r="W644" i="59"/>
  <c r="V644" i="59" s="1"/>
  <c r="Y644" i="59"/>
  <c r="X644" i="59" s="1"/>
  <c r="AA644" i="59"/>
  <c r="Z644" i="59" s="1"/>
  <c r="AC644" i="59"/>
  <c r="AB644" i="59" s="1"/>
  <c r="AE644" i="59"/>
  <c r="AD644" i="59" s="1"/>
  <c r="AG644" i="59"/>
  <c r="AF644" i="59" s="1"/>
  <c r="AI644" i="59"/>
  <c r="AH644" i="59" s="1"/>
  <c r="AK644" i="59"/>
  <c r="AJ644" i="59" s="1"/>
  <c r="AM644" i="59"/>
  <c r="AL644" i="59" s="1"/>
  <c r="AO644" i="59"/>
  <c r="AN644" i="59" s="1"/>
  <c r="K645" i="59"/>
  <c r="O645" i="59"/>
  <c r="N645" i="59"/>
  <c r="Q645" i="59"/>
  <c r="P645" i="59"/>
  <c r="S645" i="59"/>
  <c r="R645" i="59"/>
  <c r="U645" i="59"/>
  <c r="T645" i="59"/>
  <c r="W645" i="59"/>
  <c r="V645" i="59"/>
  <c r="Y645" i="59"/>
  <c r="X645" i="59"/>
  <c r="AA645" i="59"/>
  <c r="Z645" i="59"/>
  <c r="AC645" i="59"/>
  <c r="AB645" i="59"/>
  <c r="AE645" i="59"/>
  <c r="AD645" i="59"/>
  <c r="AG645" i="59"/>
  <c r="AF645" i="59"/>
  <c r="AI645" i="59"/>
  <c r="AH645" i="59"/>
  <c r="AK645" i="59"/>
  <c r="AJ645" i="59"/>
  <c r="AM645" i="59"/>
  <c r="AL645" i="59"/>
  <c r="AO645" i="59"/>
  <c r="AN645" i="59"/>
  <c r="K646" i="59"/>
  <c r="O646" i="59"/>
  <c r="N646" i="59" s="1"/>
  <c r="Q646" i="59"/>
  <c r="P646" i="59" s="1"/>
  <c r="S646" i="59"/>
  <c r="R646" i="59" s="1"/>
  <c r="U646" i="59"/>
  <c r="T646" i="59" s="1"/>
  <c r="W646" i="59"/>
  <c r="V646" i="59" s="1"/>
  <c r="Y646" i="59"/>
  <c r="X646" i="59" s="1"/>
  <c r="AA646" i="59"/>
  <c r="Z646" i="59" s="1"/>
  <c r="AC646" i="59"/>
  <c r="AB646" i="59" s="1"/>
  <c r="AE646" i="59"/>
  <c r="AD646" i="59" s="1"/>
  <c r="AG646" i="59"/>
  <c r="AF646" i="59" s="1"/>
  <c r="AI646" i="59"/>
  <c r="AH646" i="59" s="1"/>
  <c r="AK646" i="59"/>
  <c r="AJ646" i="59" s="1"/>
  <c r="AM646" i="59"/>
  <c r="AL646" i="59" s="1"/>
  <c r="AO646" i="59"/>
  <c r="AN646" i="59" s="1"/>
  <c r="K647" i="59"/>
  <c r="O647" i="59"/>
  <c r="N647" i="59"/>
  <c r="Q647" i="59"/>
  <c r="P647" i="59"/>
  <c r="S647" i="59"/>
  <c r="R647" i="59"/>
  <c r="U647" i="59"/>
  <c r="T647" i="59"/>
  <c r="W647" i="59"/>
  <c r="V647" i="59"/>
  <c r="Y647" i="59"/>
  <c r="X647" i="59"/>
  <c r="AA647" i="59"/>
  <c r="Z647" i="59"/>
  <c r="AC647" i="59"/>
  <c r="AB647" i="59"/>
  <c r="AE647" i="59"/>
  <c r="AD647" i="59"/>
  <c r="AG647" i="59"/>
  <c r="AF647" i="59"/>
  <c r="AI647" i="59"/>
  <c r="AH647" i="59"/>
  <c r="AK647" i="59"/>
  <c r="AJ647" i="59"/>
  <c r="AM647" i="59"/>
  <c r="AL647" i="59"/>
  <c r="AO647" i="59"/>
  <c r="AN647" i="59"/>
  <c r="K648" i="59"/>
  <c r="O648" i="59"/>
  <c r="N648" i="59" s="1"/>
  <c r="Q648" i="59"/>
  <c r="P648" i="59" s="1"/>
  <c r="S648" i="59"/>
  <c r="R648" i="59" s="1"/>
  <c r="U648" i="59"/>
  <c r="T648" i="59" s="1"/>
  <c r="W648" i="59"/>
  <c r="V648" i="59" s="1"/>
  <c r="Y648" i="59"/>
  <c r="X648" i="59" s="1"/>
  <c r="AA648" i="59"/>
  <c r="Z648" i="59" s="1"/>
  <c r="AC648" i="59"/>
  <c r="AB648" i="59" s="1"/>
  <c r="AE648" i="59"/>
  <c r="AD648" i="59" s="1"/>
  <c r="AG648" i="59"/>
  <c r="AF648" i="59" s="1"/>
  <c r="AI648" i="59"/>
  <c r="AH648" i="59" s="1"/>
  <c r="AK648" i="59"/>
  <c r="AJ648" i="59" s="1"/>
  <c r="AM648" i="59"/>
  <c r="AL648" i="59" s="1"/>
  <c r="AO648" i="59"/>
  <c r="AN648" i="59" s="1"/>
  <c r="K649" i="59"/>
  <c r="O649" i="59"/>
  <c r="N649" i="59"/>
  <c r="Q649" i="59"/>
  <c r="P649" i="59"/>
  <c r="S649" i="59"/>
  <c r="R649" i="59"/>
  <c r="U649" i="59"/>
  <c r="T649" i="59"/>
  <c r="W649" i="59"/>
  <c r="V649" i="59"/>
  <c r="Y649" i="59"/>
  <c r="X649" i="59"/>
  <c r="AA649" i="59"/>
  <c r="Z649" i="59"/>
  <c r="AC649" i="59"/>
  <c r="AB649" i="59"/>
  <c r="AE649" i="59"/>
  <c r="AD649" i="59"/>
  <c r="AG649" i="59"/>
  <c r="AF649" i="59"/>
  <c r="AI649" i="59"/>
  <c r="AH649" i="59"/>
  <c r="AK649" i="59"/>
  <c r="AJ649" i="59"/>
  <c r="AM649" i="59"/>
  <c r="AL649" i="59"/>
  <c r="AO649" i="59"/>
  <c r="AN649" i="59"/>
  <c r="K650" i="59"/>
  <c r="O650" i="59"/>
  <c r="N650" i="59" s="1"/>
  <c r="Q650" i="59"/>
  <c r="P650" i="59" s="1"/>
  <c r="S650" i="59"/>
  <c r="R650" i="59" s="1"/>
  <c r="U650" i="59"/>
  <c r="T650" i="59" s="1"/>
  <c r="W650" i="59"/>
  <c r="V650" i="59" s="1"/>
  <c r="Y650" i="59"/>
  <c r="X650" i="59" s="1"/>
  <c r="AA650" i="59"/>
  <c r="Z650" i="59" s="1"/>
  <c r="AC650" i="59"/>
  <c r="AB650" i="59" s="1"/>
  <c r="AE650" i="59"/>
  <c r="AD650" i="59" s="1"/>
  <c r="AG650" i="59"/>
  <c r="AF650" i="59" s="1"/>
  <c r="AI650" i="59"/>
  <c r="AH650" i="59" s="1"/>
  <c r="AK650" i="59"/>
  <c r="AJ650" i="59" s="1"/>
  <c r="AM650" i="59"/>
  <c r="AL650" i="59" s="1"/>
  <c r="AO650" i="59"/>
  <c r="AN650" i="59" s="1"/>
  <c r="K651" i="59"/>
  <c r="O651" i="59"/>
  <c r="N651" i="59"/>
  <c r="Q651" i="59"/>
  <c r="P651" i="59"/>
  <c r="S651" i="59"/>
  <c r="R651" i="59"/>
  <c r="U651" i="59"/>
  <c r="T651" i="59"/>
  <c r="W651" i="59"/>
  <c r="V651" i="59"/>
  <c r="Y651" i="59"/>
  <c r="X651" i="59"/>
  <c r="AA651" i="59"/>
  <c r="Z651" i="59"/>
  <c r="AC651" i="59"/>
  <c r="AB651" i="59"/>
  <c r="AE651" i="59"/>
  <c r="AD651" i="59"/>
  <c r="AG651" i="59"/>
  <c r="AF651" i="59"/>
  <c r="AI651" i="59"/>
  <c r="AH651" i="59"/>
  <c r="AK651" i="59"/>
  <c r="AJ651" i="59"/>
  <c r="AM651" i="59"/>
  <c r="AL651" i="59"/>
  <c r="AO651" i="59"/>
  <c r="AN651" i="59"/>
  <c r="K652" i="59"/>
  <c r="O652" i="59"/>
  <c r="N652" i="59" s="1"/>
  <c r="Q652" i="59"/>
  <c r="P652" i="59" s="1"/>
  <c r="S652" i="59"/>
  <c r="R652" i="59" s="1"/>
  <c r="U652" i="59"/>
  <c r="T652" i="59" s="1"/>
  <c r="W652" i="59"/>
  <c r="V652" i="59" s="1"/>
  <c r="Y652" i="59"/>
  <c r="X652" i="59" s="1"/>
  <c r="AA652" i="59"/>
  <c r="Z652" i="59" s="1"/>
  <c r="AC652" i="59"/>
  <c r="AB652" i="59" s="1"/>
  <c r="AE652" i="59"/>
  <c r="AD652" i="59" s="1"/>
  <c r="AG652" i="59"/>
  <c r="AF652" i="59" s="1"/>
  <c r="AI652" i="59"/>
  <c r="AH652" i="59" s="1"/>
  <c r="AK652" i="59"/>
  <c r="AJ652" i="59" s="1"/>
  <c r="AM652" i="59"/>
  <c r="AL652" i="59" s="1"/>
  <c r="AO652" i="59"/>
  <c r="AN652" i="59" s="1"/>
  <c r="K653" i="59"/>
  <c r="O653" i="59"/>
  <c r="N653" i="59"/>
  <c r="Q653" i="59"/>
  <c r="P653" i="59"/>
  <c r="S653" i="59"/>
  <c r="R653" i="59"/>
  <c r="U653" i="59"/>
  <c r="T653" i="59"/>
  <c r="W653" i="59"/>
  <c r="V653" i="59"/>
  <c r="Y653" i="59"/>
  <c r="X653" i="59"/>
  <c r="AA653" i="59"/>
  <c r="Z653" i="59"/>
  <c r="AC653" i="59"/>
  <c r="AB653" i="59"/>
  <c r="AE653" i="59"/>
  <c r="AD653" i="59"/>
  <c r="AG653" i="59"/>
  <c r="AF653" i="59"/>
  <c r="AI653" i="59"/>
  <c r="AH653" i="59"/>
  <c r="AK653" i="59"/>
  <c r="AJ653" i="59"/>
  <c r="AM653" i="59"/>
  <c r="AL653" i="59"/>
  <c r="AO653" i="59"/>
  <c r="AN653" i="59"/>
  <c r="K654" i="59"/>
  <c r="O654" i="59"/>
  <c r="N654" i="59" s="1"/>
  <c r="Q654" i="59"/>
  <c r="P654" i="59" s="1"/>
  <c r="S654" i="59"/>
  <c r="R654" i="59" s="1"/>
  <c r="U654" i="59"/>
  <c r="T654" i="59" s="1"/>
  <c r="W654" i="59"/>
  <c r="V654" i="59" s="1"/>
  <c r="Y654" i="59"/>
  <c r="X654" i="59" s="1"/>
  <c r="AA654" i="59"/>
  <c r="Z654" i="59" s="1"/>
  <c r="AC654" i="59"/>
  <c r="AB654" i="59" s="1"/>
  <c r="AE654" i="59"/>
  <c r="AD654" i="59" s="1"/>
  <c r="AG654" i="59"/>
  <c r="AF654" i="59" s="1"/>
  <c r="AI654" i="59"/>
  <c r="AH654" i="59" s="1"/>
  <c r="AK654" i="59"/>
  <c r="AJ654" i="59" s="1"/>
  <c r="AM654" i="59"/>
  <c r="AL654" i="59" s="1"/>
  <c r="AO654" i="59"/>
  <c r="AN654" i="59" s="1"/>
  <c r="K655" i="59"/>
  <c r="O655" i="59"/>
  <c r="N655" i="59"/>
  <c r="Q655" i="59"/>
  <c r="P655" i="59"/>
  <c r="S655" i="59"/>
  <c r="R655" i="59"/>
  <c r="U655" i="59"/>
  <c r="T655" i="59"/>
  <c r="W655" i="59"/>
  <c r="V655" i="59"/>
  <c r="Y655" i="59"/>
  <c r="X655" i="59"/>
  <c r="AA655" i="59"/>
  <c r="Z655" i="59"/>
  <c r="AC655" i="59"/>
  <c r="AB655" i="59"/>
  <c r="AE655" i="59"/>
  <c r="AD655" i="59"/>
  <c r="AG655" i="59"/>
  <c r="AF655" i="59"/>
  <c r="AI655" i="59"/>
  <c r="AH655" i="59"/>
  <c r="AK655" i="59"/>
  <c r="AJ655" i="59"/>
  <c r="AM655" i="59"/>
  <c r="AL655" i="59"/>
  <c r="AO655" i="59"/>
  <c r="AN655" i="59"/>
  <c r="K656" i="59"/>
  <c r="O656" i="59"/>
  <c r="N656" i="59" s="1"/>
  <c r="Q656" i="59"/>
  <c r="P656" i="59" s="1"/>
  <c r="S656" i="59"/>
  <c r="R656" i="59" s="1"/>
  <c r="U656" i="59"/>
  <c r="T656" i="59" s="1"/>
  <c r="W656" i="59"/>
  <c r="V656" i="59" s="1"/>
  <c r="Y656" i="59"/>
  <c r="X656" i="59" s="1"/>
  <c r="AA656" i="59"/>
  <c r="Z656" i="59" s="1"/>
  <c r="AC656" i="59"/>
  <c r="AB656" i="59" s="1"/>
  <c r="AE656" i="59"/>
  <c r="AD656" i="59" s="1"/>
  <c r="AG656" i="59"/>
  <c r="AF656" i="59" s="1"/>
  <c r="AI656" i="59"/>
  <c r="AH656" i="59" s="1"/>
  <c r="AK656" i="59"/>
  <c r="AJ656" i="59" s="1"/>
  <c r="AM656" i="59"/>
  <c r="AL656" i="59" s="1"/>
  <c r="AO656" i="59"/>
  <c r="AN656" i="59" s="1"/>
  <c r="K657" i="59"/>
  <c r="O657" i="59"/>
  <c r="N657" i="59"/>
  <c r="Q657" i="59"/>
  <c r="P657" i="59"/>
  <c r="S657" i="59"/>
  <c r="R657" i="59"/>
  <c r="U657" i="59"/>
  <c r="T657" i="59"/>
  <c r="W657" i="59"/>
  <c r="V657" i="59"/>
  <c r="Y657" i="59"/>
  <c r="X657" i="59"/>
  <c r="AA657" i="59"/>
  <c r="Z657" i="59"/>
  <c r="AC657" i="59"/>
  <c r="AB657" i="59"/>
  <c r="AE657" i="59"/>
  <c r="AD657" i="59"/>
  <c r="AG657" i="59"/>
  <c r="AF657" i="59"/>
  <c r="AI657" i="59"/>
  <c r="AH657" i="59"/>
  <c r="AK657" i="59"/>
  <c r="AJ657" i="59"/>
  <c r="AM657" i="59"/>
  <c r="AL657" i="59"/>
  <c r="AO657" i="59"/>
  <c r="AN657" i="59"/>
  <c r="K658" i="59"/>
  <c r="O658" i="59"/>
  <c r="N658" i="59" s="1"/>
  <c r="Q658" i="59"/>
  <c r="P658" i="59" s="1"/>
  <c r="S658" i="59"/>
  <c r="R658" i="59" s="1"/>
  <c r="U658" i="59"/>
  <c r="T658" i="59" s="1"/>
  <c r="W658" i="59"/>
  <c r="V658" i="59" s="1"/>
  <c r="Y658" i="59"/>
  <c r="X658" i="59" s="1"/>
  <c r="AA658" i="59"/>
  <c r="Z658" i="59" s="1"/>
  <c r="AC658" i="59"/>
  <c r="AB658" i="59" s="1"/>
  <c r="AE658" i="59"/>
  <c r="AD658" i="59" s="1"/>
  <c r="AG658" i="59"/>
  <c r="AF658" i="59" s="1"/>
  <c r="AI658" i="59"/>
  <c r="AH658" i="59" s="1"/>
  <c r="AK658" i="59"/>
  <c r="AJ658" i="59" s="1"/>
  <c r="AM658" i="59"/>
  <c r="AL658" i="59" s="1"/>
  <c r="AO658" i="59"/>
  <c r="AN658" i="59" s="1"/>
  <c r="K659" i="59"/>
  <c r="O659" i="59"/>
  <c r="N659" i="59"/>
  <c r="Q659" i="59"/>
  <c r="P659" i="59"/>
  <c r="S659" i="59"/>
  <c r="R659" i="59"/>
  <c r="U659" i="59"/>
  <c r="T659" i="59"/>
  <c r="W659" i="59"/>
  <c r="V659" i="59"/>
  <c r="Y659" i="59"/>
  <c r="X659" i="59"/>
  <c r="AA659" i="59"/>
  <c r="Z659" i="59"/>
  <c r="AC659" i="59"/>
  <c r="AB659" i="59"/>
  <c r="AE659" i="59"/>
  <c r="AD659" i="59"/>
  <c r="AG659" i="59"/>
  <c r="AF659" i="59"/>
  <c r="AI659" i="59"/>
  <c r="AH659" i="59"/>
  <c r="AK659" i="59"/>
  <c r="AJ659" i="59"/>
  <c r="AM659" i="59"/>
  <c r="AL659" i="59"/>
  <c r="AO659" i="59"/>
  <c r="AN659" i="59"/>
  <c r="K660" i="59"/>
  <c r="O660" i="59"/>
  <c r="N660" i="59" s="1"/>
  <c r="Q660" i="59"/>
  <c r="P660" i="59" s="1"/>
  <c r="S660" i="59"/>
  <c r="R660" i="59" s="1"/>
  <c r="U660" i="59"/>
  <c r="T660" i="59" s="1"/>
  <c r="W660" i="59"/>
  <c r="V660" i="59" s="1"/>
  <c r="Y660" i="59"/>
  <c r="X660" i="59" s="1"/>
  <c r="AA660" i="59"/>
  <c r="Z660" i="59" s="1"/>
  <c r="AC660" i="59"/>
  <c r="AB660" i="59" s="1"/>
  <c r="AE660" i="59"/>
  <c r="AD660" i="59" s="1"/>
  <c r="AG660" i="59"/>
  <c r="AF660" i="59" s="1"/>
  <c r="AI660" i="59"/>
  <c r="AH660" i="59" s="1"/>
  <c r="AK660" i="59"/>
  <c r="AJ660" i="59" s="1"/>
  <c r="AM660" i="59"/>
  <c r="AL660" i="59" s="1"/>
  <c r="AO660" i="59"/>
  <c r="AN660" i="59" s="1"/>
  <c r="AK661" i="59"/>
  <c r="AM661" i="59"/>
  <c r="AO661" i="59"/>
  <c r="K662" i="59"/>
  <c r="O662" i="59"/>
  <c r="N662" i="59" s="1"/>
  <c r="Q662" i="59"/>
  <c r="P662" i="59" s="1"/>
  <c r="S662" i="59"/>
  <c r="R662" i="59" s="1"/>
  <c r="U662" i="59"/>
  <c r="T662" i="59" s="1"/>
  <c r="W662" i="59"/>
  <c r="V662" i="59" s="1"/>
  <c r="Y662" i="59"/>
  <c r="X662" i="59" s="1"/>
  <c r="AA662" i="59"/>
  <c r="Z662" i="59" s="1"/>
  <c r="AC662" i="59"/>
  <c r="AB662" i="59" s="1"/>
  <c r="AE662" i="59"/>
  <c r="AD662" i="59" s="1"/>
  <c r="AG662" i="59"/>
  <c r="AF662" i="59" s="1"/>
  <c r="AI662" i="59"/>
  <c r="AH662" i="59" s="1"/>
  <c r="AK662" i="59"/>
  <c r="AJ662" i="59" s="1"/>
  <c r="AM662" i="59"/>
  <c r="AL662" i="59" s="1"/>
  <c r="AO662" i="59"/>
  <c r="AN662" i="59" s="1"/>
  <c r="K663" i="59"/>
  <c r="O663" i="59"/>
  <c r="N663" i="59"/>
  <c r="Q663" i="59"/>
  <c r="P663" i="59"/>
  <c r="S663" i="59"/>
  <c r="R663" i="59"/>
  <c r="U663" i="59"/>
  <c r="T663" i="59"/>
  <c r="W663" i="59"/>
  <c r="V663" i="59"/>
  <c r="Y663" i="59"/>
  <c r="X663" i="59"/>
  <c r="AA663" i="59"/>
  <c r="Z663" i="59"/>
  <c r="AC663" i="59"/>
  <c r="AB663" i="59"/>
  <c r="AE663" i="59"/>
  <c r="AD663" i="59"/>
  <c r="AG663" i="59"/>
  <c r="AF663" i="59"/>
  <c r="AI663" i="59"/>
  <c r="AH663" i="59"/>
  <c r="AK663" i="59"/>
  <c r="AJ663" i="59"/>
  <c r="AM663" i="59"/>
  <c r="AL663" i="59"/>
  <c r="AO663" i="59"/>
  <c r="AN663" i="59"/>
  <c r="K664" i="59"/>
  <c r="O664" i="59"/>
  <c r="N664" i="59" s="1"/>
  <c r="Q664" i="59"/>
  <c r="P664" i="59" s="1"/>
  <c r="S664" i="59"/>
  <c r="R664" i="59" s="1"/>
  <c r="U664" i="59"/>
  <c r="T664" i="59" s="1"/>
  <c r="W664" i="59"/>
  <c r="V664" i="59" s="1"/>
  <c r="Y664" i="59"/>
  <c r="X664" i="59" s="1"/>
  <c r="AA664" i="59"/>
  <c r="Z664" i="59" s="1"/>
  <c r="AC664" i="59"/>
  <c r="AB664" i="59" s="1"/>
  <c r="AE664" i="59"/>
  <c r="AD664" i="59" s="1"/>
  <c r="AG664" i="59"/>
  <c r="AF664" i="59" s="1"/>
  <c r="AI664" i="59"/>
  <c r="AH664" i="59" s="1"/>
  <c r="AK664" i="59"/>
  <c r="AJ664" i="59" s="1"/>
  <c r="AM664" i="59"/>
  <c r="AL664" i="59" s="1"/>
  <c r="AO664" i="59"/>
  <c r="AN664" i="59" s="1"/>
  <c r="K665" i="59"/>
  <c r="O665" i="59"/>
  <c r="N665" i="59"/>
  <c r="Q665" i="59"/>
  <c r="P665" i="59"/>
  <c r="S665" i="59"/>
  <c r="R665" i="59"/>
  <c r="U665" i="59"/>
  <c r="T665" i="59"/>
  <c r="W665" i="59"/>
  <c r="V665" i="59"/>
  <c r="Y665" i="59"/>
  <c r="X665" i="59"/>
  <c r="AA665" i="59"/>
  <c r="Z665" i="59"/>
  <c r="AC665" i="59"/>
  <c r="AB665" i="59"/>
  <c r="AE665" i="59"/>
  <c r="AD665" i="59"/>
  <c r="AG665" i="59"/>
  <c r="AF665" i="59"/>
  <c r="AI665" i="59"/>
  <c r="AH665" i="59"/>
  <c r="AK665" i="59"/>
  <c r="AJ665" i="59"/>
  <c r="AM665" i="59"/>
  <c r="AL665" i="59"/>
  <c r="AO665" i="59"/>
  <c r="AN665" i="59"/>
  <c r="K666" i="59"/>
  <c r="O666" i="59"/>
  <c r="N666" i="59" s="1"/>
  <c r="Q666" i="59"/>
  <c r="P666" i="59" s="1"/>
  <c r="S666" i="59"/>
  <c r="R666" i="59" s="1"/>
  <c r="U666" i="59"/>
  <c r="T666" i="59" s="1"/>
  <c r="W666" i="59"/>
  <c r="V666" i="59" s="1"/>
  <c r="Y666" i="59"/>
  <c r="X666" i="59" s="1"/>
  <c r="AA666" i="59"/>
  <c r="Z666" i="59" s="1"/>
  <c r="AC666" i="59"/>
  <c r="AB666" i="59" s="1"/>
  <c r="AE666" i="59"/>
  <c r="AD666" i="59" s="1"/>
  <c r="AG666" i="59"/>
  <c r="AF666" i="59" s="1"/>
  <c r="AI666" i="59"/>
  <c r="AH666" i="59" s="1"/>
  <c r="AK666" i="59"/>
  <c r="AJ666" i="59" s="1"/>
  <c r="AM666" i="59"/>
  <c r="AL666" i="59" s="1"/>
  <c r="AO666" i="59"/>
  <c r="AN666" i="59" s="1"/>
  <c r="K667" i="59"/>
  <c r="O667" i="59"/>
  <c r="N667" i="59"/>
  <c r="Q667" i="59"/>
  <c r="P667" i="59"/>
  <c r="S667" i="59"/>
  <c r="R667" i="59"/>
  <c r="U667" i="59"/>
  <c r="T667" i="59"/>
  <c r="W667" i="59"/>
  <c r="V667" i="59"/>
  <c r="Y667" i="59"/>
  <c r="X667" i="59"/>
  <c r="AA667" i="59"/>
  <c r="Z667" i="59"/>
  <c r="AC667" i="59"/>
  <c r="AB667" i="59"/>
  <c r="AE667" i="59"/>
  <c r="AD667" i="59"/>
  <c r="AG667" i="59"/>
  <c r="AF667" i="59"/>
  <c r="AI667" i="59"/>
  <c r="AH667" i="59"/>
  <c r="AK667" i="59"/>
  <c r="AJ667" i="59"/>
  <c r="AM667" i="59"/>
  <c r="AL667" i="59"/>
  <c r="AO667" i="59"/>
  <c r="AN667" i="59"/>
  <c r="K668" i="59"/>
  <c r="O668" i="59"/>
  <c r="N668" i="59" s="1"/>
  <c r="Q668" i="59"/>
  <c r="P668" i="59" s="1"/>
  <c r="S668" i="59"/>
  <c r="R668" i="59" s="1"/>
  <c r="U668" i="59"/>
  <c r="T668" i="59" s="1"/>
  <c r="W668" i="59"/>
  <c r="V668" i="59" s="1"/>
  <c r="Y668" i="59"/>
  <c r="X668" i="59" s="1"/>
  <c r="AA668" i="59"/>
  <c r="Z668" i="59" s="1"/>
  <c r="AC668" i="59"/>
  <c r="AB668" i="59" s="1"/>
  <c r="AE668" i="59"/>
  <c r="AD668" i="59" s="1"/>
  <c r="AG668" i="59"/>
  <c r="AF668" i="59" s="1"/>
  <c r="AI668" i="59"/>
  <c r="AH668" i="59" s="1"/>
  <c r="AK668" i="59"/>
  <c r="AJ668" i="59" s="1"/>
  <c r="AM668" i="59"/>
  <c r="AL668" i="59" s="1"/>
  <c r="AO668" i="59"/>
  <c r="AN668" i="59" s="1"/>
  <c r="K669" i="59"/>
  <c r="O669" i="59"/>
  <c r="N669" i="59"/>
  <c r="Q669" i="59"/>
  <c r="P669" i="59"/>
  <c r="S669" i="59"/>
  <c r="R669" i="59"/>
  <c r="U669" i="59"/>
  <c r="T669" i="59"/>
  <c r="W669" i="59"/>
  <c r="V669" i="59"/>
  <c r="Y669" i="59"/>
  <c r="X669" i="59"/>
  <c r="AA669" i="59"/>
  <c r="Z669" i="59"/>
  <c r="AC669" i="59"/>
  <c r="AB669" i="59"/>
  <c r="AE669" i="59"/>
  <c r="AD669" i="59"/>
  <c r="AG669" i="59"/>
  <c r="AF669" i="59"/>
  <c r="AI669" i="59"/>
  <c r="AH669" i="59"/>
  <c r="AK669" i="59"/>
  <c r="AJ669" i="59"/>
  <c r="AM669" i="59"/>
  <c r="AL669" i="59"/>
  <c r="AO669" i="59"/>
  <c r="AN669" i="59"/>
  <c r="K670" i="59"/>
  <c r="O670" i="59"/>
  <c r="N670" i="59" s="1"/>
  <c r="Q670" i="59"/>
  <c r="P670" i="59" s="1"/>
  <c r="S670" i="59"/>
  <c r="R670" i="59" s="1"/>
  <c r="U670" i="59"/>
  <c r="T670" i="59" s="1"/>
  <c r="W670" i="59"/>
  <c r="V670" i="59" s="1"/>
  <c r="Y670" i="59"/>
  <c r="X670" i="59" s="1"/>
  <c r="AA670" i="59"/>
  <c r="Z670" i="59" s="1"/>
  <c r="AC670" i="59"/>
  <c r="AB670" i="59" s="1"/>
  <c r="AE670" i="59"/>
  <c r="AD670" i="59" s="1"/>
  <c r="AG670" i="59"/>
  <c r="AF670" i="59" s="1"/>
  <c r="AI670" i="59"/>
  <c r="AH670" i="59" s="1"/>
  <c r="AK670" i="59"/>
  <c r="AJ670" i="59" s="1"/>
  <c r="AM670" i="59"/>
  <c r="AL670" i="59" s="1"/>
  <c r="AO670" i="59"/>
  <c r="AN670" i="59" s="1"/>
  <c r="K671" i="59"/>
  <c r="O671" i="59"/>
  <c r="N671" i="59"/>
  <c r="Q671" i="59"/>
  <c r="P671" i="59"/>
  <c r="S671" i="59"/>
  <c r="R671" i="59"/>
  <c r="U671" i="59"/>
  <c r="T671" i="59"/>
  <c r="W671" i="59"/>
  <c r="V671" i="59"/>
  <c r="Y671" i="59"/>
  <c r="X671" i="59"/>
  <c r="AA671" i="59"/>
  <c r="Z671" i="59"/>
  <c r="AC671" i="59"/>
  <c r="AB671" i="59"/>
  <c r="AE671" i="59"/>
  <c r="AD671" i="59"/>
  <c r="AG671" i="59"/>
  <c r="AF671" i="59"/>
  <c r="AI671" i="59"/>
  <c r="AH671" i="59"/>
  <c r="AK671" i="59"/>
  <c r="AJ671" i="59"/>
  <c r="AM671" i="59"/>
  <c r="AL671" i="59"/>
  <c r="AO671" i="59"/>
  <c r="AN671" i="59"/>
  <c r="K672" i="59"/>
  <c r="O672" i="59"/>
  <c r="N672" i="59" s="1"/>
  <c r="Q672" i="59"/>
  <c r="P672" i="59" s="1"/>
  <c r="S672" i="59"/>
  <c r="R672" i="59" s="1"/>
  <c r="U672" i="59"/>
  <c r="T672" i="59" s="1"/>
  <c r="W672" i="59"/>
  <c r="V672" i="59" s="1"/>
  <c r="Y672" i="59"/>
  <c r="X672" i="59" s="1"/>
  <c r="AA672" i="59"/>
  <c r="Z672" i="59" s="1"/>
  <c r="AC672" i="59"/>
  <c r="AB672" i="59" s="1"/>
  <c r="AE672" i="59"/>
  <c r="AD672" i="59" s="1"/>
  <c r="AG672" i="59"/>
  <c r="AF672" i="59" s="1"/>
  <c r="AI672" i="59"/>
  <c r="AH672" i="59" s="1"/>
  <c r="AK672" i="59"/>
  <c r="AJ672" i="59" s="1"/>
  <c r="AM672" i="59"/>
  <c r="AL672" i="59" s="1"/>
  <c r="AO672" i="59"/>
  <c r="AN672" i="59" s="1"/>
  <c r="K673" i="59"/>
  <c r="O673" i="59"/>
  <c r="N673" i="59"/>
  <c r="Q673" i="59"/>
  <c r="P673" i="59"/>
  <c r="S673" i="59"/>
  <c r="R673" i="59"/>
  <c r="U673" i="59"/>
  <c r="T673" i="59"/>
  <c r="W673" i="59"/>
  <c r="V673" i="59"/>
  <c r="Y673" i="59"/>
  <c r="X673" i="59"/>
  <c r="AA673" i="59"/>
  <c r="Z673" i="59"/>
  <c r="AC673" i="59"/>
  <c r="AB673" i="59"/>
  <c r="AE673" i="59"/>
  <c r="AD673" i="59"/>
  <c r="AG673" i="59"/>
  <c r="AF673" i="59"/>
  <c r="AI673" i="59"/>
  <c r="AH673" i="59"/>
  <c r="AK673" i="59"/>
  <c r="AJ673" i="59"/>
  <c r="AM673" i="59"/>
  <c r="AL673" i="59"/>
  <c r="AO673" i="59"/>
  <c r="AN673" i="59"/>
  <c r="K674" i="59"/>
  <c r="O674" i="59"/>
  <c r="N674" i="59" s="1"/>
  <c r="Q674" i="59"/>
  <c r="P674" i="59" s="1"/>
  <c r="S674" i="59"/>
  <c r="R674" i="59" s="1"/>
  <c r="U674" i="59"/>
  <c r="T674" i="59" s="1"/>
  <c r="W674" i="59"/>
  <c r="V674" i="59" s="1"/>
  <c r="Y674" i="59"/>
  <c r="X674" i="59" s="1"/>
  <c r="AA674" i="59"/>
  <c r="Z674" i="59" s="1"/>
  <c r="AC674" i="59"/>
  <c r="AB674" i="59" s="1"/>
  <c r="AE674" i="59"/>
  <c r="AD674" i="59" s="1"/>
  <c r="AG674" i="59"/>
  <c r="AF674" i="59" s="1"/>
  <c r="AI674" i="59"/>
  <c r="AH674" i="59" s="1"/>
  <c r="AK674" i="59"/>
  <c r="AJ674" i="59" s="1"/>
  <c r="AM674" i="59"/>
  <c r="AL674" i="59" s="1"/>
  <c r="AO674" i="59"/>
  <c r="AN674" i="59" s="1"/>
  <c r="K675" i="59"/>
  <c r="O675" i="59"/>
  <c r="N675" i="59"/>
  <c r="Q675" i="59"/>
  <c r="P675" i="59"/>
  <c r="S675" i="59"/>
  <c r="R675" i="59"/>
  <c r="U675" i="59"/>
  <c r="T675" i="59"/>
  <c r="W675" i="59"/>
  <c r="V675" i="59"/>
  <c r="Y675" i="59"/>
  <c r="X675" i="59"/>
  <c r="AA675" i="59"/>
  <c r="Z675" i="59"/>
  <c r="AC675" i="59"/>
  <c r="AB675" i="59"/>
  <c r="AE675" i="59"/>
  <c r="AD675" i="59"/>
  <c r="AG675" i="59"/>
  <c r="AF675" i="59"/>
  <c r="AI675" i="59"/>
  <c r="AH675" i="59"/>
  <c r="AK675" i="59"/>
  <c r="AJ675" i="59"/>
  <c r="AM675" i="59"/>
  <c r="AL675" i="59"/>
  <c r="AO675" i="59"/>
  <c r="AN675" i="59"/>
  <c r="AK676" i="59"/>
  <c r="AM676" i="59"/>
  <c r="AO676" i="59"/>
  <c r="K677" i="59"/>
  <c r="O677" i="59"/>
  <c r="N677" i="59"/>
  <c r="Q677" i="59"/>
  <c r="P677" i="59"/>
  <c r="S677" i="59"/>
  <c r="R677" i="59"/>
  <c r="U677" i="59"/>
  <c r="T677" i="59"/>
  <c r="W677" i="59"/>
  <c r="V677" i="59"/>
  <c r="Y677" i="59"/>
  <c r="X677" i="59"/>
  <c r="AA677" i="59"/>
  <c r="Z677" i="59"/>
  <c r="AC677" i="59"/>
  <c r="AB677" i="59"/>
  <c r="AE677" i="59"/>
  <c r="AD677" i="59"/>
  <c r="AG677" i="59"/>
  <c r="AF677" i="59"/>
  <c r="AI677" i="59"/>
  <c r="AH677" i="59"/>
  <c r="AK677" i="59"/>
  <c r="AJ677" i="59"/>
  <c r="AM677" i="59"/>
  <c r="AL677" i="59"/>
  <c r="AO677" i="59"/>
  <c r="AN677" i="59"/>
  <c r="K678" i="59"/>
  <c r="O678" i="59"/>
  <c r="N678" i="59" s="1"/>
  <c r="Q678" i="59"/>
  <c r="P678" i="59" s="1"/>
  <c r="S678" i="59"/>
  <c r="R678" i="59" s="1"/>
  <c r="U678" i="59"/>
  <c r="T678" i="59" s="1"/>
  <c r="W678" i="59"/>
  <c r="V678" i="59" s="1"/>
  <c r="Y678" i="59"/>
  <c r="X678" i="59" s="1"/>
  <c r="AA678" i="59"/>
  <c r="Z678" i="59" s="1"/>
  <c r="AC678" i="59"/>
  <c r="AB678" i="59" s="1"/>
  <c r="AE678" i="59"/>
  <c r="AD678" i="59" s="1"/>
  <c r="AG678" i="59"/>
  <c r="AF678" i="59" s="1"/>
  <c r="AI678" i="59"/>
  <c r="AH678" i="59" s="1"/>
  <c r="AK678" i="59"/>
  <c r="AJ678" i="59" s="1"/>
  <c r="AM678" i="59"/>
  <c r="AL678" i="59" s="1"/>
  <c r="AO678" i="59"/>
  <c r="AN678" i="59" s="1"/>
  <c r="K679" i="59"/>
  <c r="O679" i="59"/>
  <c r="N679" i="59"/>
  <c r="Q679" i="59"/>
  <c r="P679" i="59"/>
  <c r="S679" i="59"/>
  <c r="R679" i="59"/>
  <c r="U679" i="59"/>
  <c r="T679" i="59"/>
  <c r="W679" i="59"/>
  <c r="V679" i="59"/>
  <c r="Y679" i="59"/>
  <c r="X679" i="59"/>
  <c r="AA679" i="59"/>
  <c r="Z679" i="59"/>
  <c r="AC679" i="59"/>
  <c r="AB679" i="59"/>
  <c r="AE679" i="59"/>
  <c r="AD679" i="59"/>
  <c r="AG679" i="59"/>
  <c r="AF679" i="59"/>
  <c r="AI679" i="59"/>
  <c r="AH679" i="59"/>
  <c r="AK679" i="59"/>
  <c r="AJ679" i="59"/>
  <c r="AM679" i="59"/>
  <c r="AL679" i="59"/>
  <c r="AO679" i="59"/>
  <c r="AN679" i="59"/>
  <c r="K680" i="59"/>
  <c r="O680" i="59"/>
  <c r="N680" i="59" s="1"/>
  <c r="Q680" i="59"/>
  <c r="P680" i="59" s="1"/>
  <c r="S680" i="59"/>
  <c r="R680" i="59" s="1"/>
  <c r="U680" i="59"/>
  <c r="T680" i="59" s="1"/>
  <c r="W680" i="59"/>
  <c r="V680" i="59" s="1"/>
  <c r="Y680" i="59"/>
  <c r="X680" i="59" s="1"/>
  <c r="AA680" i="59"/>
  <c r="Z680" i="59" s="1"/>
  <c r="AC680" i="59"/>
  <c r="AB680" i="59" s="1"/>
  <c r="AE680" i="59"/>
  <c r="AD680" i="59" s="1"/>
  <c r="AG680" i="59"/>
  <c r="AF680" i="59" s="1"/>
  <c r="AI680" i="59"/>
  <c r="AH680" i="59" s="1"/>
  <c r="AK680" i="59"/>
  <c r="AJ680" i="59" s="1"/>
  <c r="AM680" i="59"/>
  <c r="AL680" i="59" s="1"/>
  <c r="AO680" i="59"/>
  <c r="AN680" i="59" s="1"/>
  <c r="K681" i="59"/>
  <c r="O681" i="59"/>
  <c r="N681" i="59"/>
  <c r="Q681" i="59"/>
  <c r="P681" i="59"/>
  <c r="S681" i="59"/>
  <c r="R681" i="59"/>
  <c r="U681" i="59"/>
  <c r="T681" i="59"/>
  <c r="W681" i="59"/>
  <c r="V681" i="59"/>
  <c r="Y681" i="59"/>
  <c r="X681" i="59"/>
  <c r="AA681" i="59"/>
  <c r="Z681" i="59"/>
  <c r="AC681" i="59"/>
  <c r="AB681" i="59"/>
  <c r="AE681" i="59"/>
  <c r="AD681" i="59"/>
  <c r="AG681" i="59"/>
  <c r="AF681" i="59"/>
  <c r="AI681" i="59"/>
  <c r="AH681" i="59"/>
  <c r="AK681" i="59"/>
  <c r="AJ681" i="59"/>
  <c r="AM681" i="59"/>
  <c r="AL681" i="59"/>
  <c r="AO681" i="59"/>
  <c r="AN681" i="59"/>
  <c r="K682" i="59"/>
  <c r="O682" i="59"/>
  <c r="N682" i="59" s="1"/>
  <c r="Q682" i="59"/>
  <c r="P682" i="59" s="1"/>
  <c r="S682" i="59"/>
  <c r="R682" i="59" s="1"/>
  <c r="U682" i="59"/>
  <c r="T682" i="59" s="1"/>
  <c r="W682" i="59"/>
  <c r="V682" i="59" s="1"/>
  <c r="Y682" i="59"/>
  <c r="X682" i="59" s="1"/>
  <c r="AA682" i="59"/>
  <c r="Z682" i="59" s="1"/>
  <c r="AC682" i="59"/>
  <c r="AB682" i="59" s="1"/>
  <c r="AE682" i="59"/>
  <c r="AD682" i="59" s="1"/>
  <c r="AG682" i="59"/>
  <c r="AF682" i="59" s="1"/>
  <c r="AI682" i="59"/>
  <c r="AH682" i="59" s="1"/>
  <c r="AK682" i="59"/>
  <c r="AJ682" i="59" s="1"/>
  <c r="AM682" i="59"/>
  <c r="AL682" i="59" s="1"/>
  <c r="AO682" i="59"/>
  <c r="AN682" i="59" s="1"/>
  <c r="K683" i="59"/>
  <c r="O683" i="59"/>
  <c r="N683" i="59"/>
  <c r="Q683" i="59"/>
  <c r="P683" i="59"/>
  <c r="S683" i="59"/>
  <c r="R683" i="59"/>
  <c r="U683" i="59"/>
  <c r="T683" i="59"/>
  <c r="W683" i="59"/>
  <c r="V683" i="59"/>
  <c r="Y683" i="59"/>
  <c r="X683" i="59"/>
  <c r="AA683" i="59"/>
  <c r="Z683" i="59"/>
  <c r="AC683" i="59"/>
  <c r="AB683" i="59"/>
  <c r="AE683" i="59"/>
  <c r="AD683" i="59"/>
  <c r="AG683" i="59"/>
  <c r="AF683" i="59"/>
  <c r="AI683" i="59"/>
  <c r="AH683" i="59"/>
  <c r="AK683" i="59"/>
  <c r="AJ683" i="59"/>
  <c r="AM683" i="59"/>
  <c r="AL683" i="59"/>
  <c r="AO683" i="59"/>
  <c r="AN683" i="59"/>
  <c r="K684" i="59"/>
  <c r="O684" i="59"/>
  <c r="N684" i="59" s="1"/>
  <c r="Q684" i="59"/>
  <c r="P684" i="59" s="1"/>
  <c r="S684" i="59"/>
  <c r="R684" i="59" s="1"/>
  <c r="U684" i="59"/>
  <c r="T684" i="59" s="1"/>
  <c r="W684" i="59"/>
  <c r="V684" i="59" s="1"/>
  <c r="Y684" i="59"/>
  <c r="X684" i="59" s="1"/>
  <c r="AA684" i="59"/>
  <c r="Z684" i="59" s="1"/>
  <c r="AC684" i="59"/>
  <c r="AB684" i="59" s="1"/>
  <c r="AE684" i="59"/>
  <c r="AD684" i="59" s="1"/>
  <c r="AG684" i="59"/>
  <c r="AF684" i="59" s="1"/>
  <c r="AI684" i="59"/>
  <c r="AH684" i="59" s="1"/>
  <c r="AK684" i="59"/>
  <c r="AJ684" i="59" s="1"/>
  <c r="AM684" i="59"/>
  <c r="AL684" i="59" s="1"/>
  <c r="AO684" i="59"/>
  <c r="AN684" i="59" s="1"/>
  <c r="K685" i="59"/>
  <c r="O685" i="59"/>
  <c r="N685" i="59"/>
  <c r="Q685" i="59"/>
  <c r="P685" i="59"/>
  <c r="S685" i="59"/>
  <c r="R685" i="59"/>
  <c r="U685" i="59"/>
  <c r="T685" i="59"/>
  <c r="W685" i="59"/>
  <c r="V685" i="59"/>
  <c r="Y685" i="59"/>
  <c r="X685" i="59"/>
  <c r="AA685" i="59"/>
  <c r="Z685" i="59"/>
  <c r="AC685" i="59"/>
  <c r="AB685" i="59"/>
  <c r="AE685" i="59"/>
  <c r="AD685" i="59"/>
  <c r="AG685" i="59"/>
  <c r="AF685" i="59"/>
  <c r="AI685" i="59"/>
  <c r="AH685" i="59"/>
  <c r="AK685" i="59"/>
  <c r="AJ685" i="59"/>
  <c r="AM685" i="59"/>
  <c r="AL685" i="59"/>
  <c r="AO685" i="59"/>
  <c r="AN685" i="59"/>
  <c r="K686" i="59"/>
  <c r="O686" i="59"/>
  <c r="N686" i="59" s="1"/>
  <c r="Q686" i="59"/>
  <c r="P686" i="59" s="1"/>
  <c r="S686" i="59"/>
  <c r="R686" i="59" s="1"/>
  <c r="U686" i="59"/>
  <c r="T686" i="59" s="1"/>
  <c r="W686" i="59"/>
  <c r="V686" i="59" s="1"/>
  <c r="Y686" i="59"/>
  <c r="X686" i="59" s="1"/>
  <c r="AA686" i="59"/>
  <c r="Z686" i="59" s="1"/>
  <c r="AC686" i="59"/>
  <c r="AB686" i="59" s="1"/>
  <c r="AE686" i="59"/>
  <c r="AD686" i="59" s="1"/>
  <c r="AG686" i="59"/>
  <c r="AF686" i="59" s="1"/>
  <c r="AI686" i="59"/>
  <c r="AH686" i="59" s="1"/>
  <c r="AK686" i="59"/>
  <c r="AJ686" i="59" s="1"/>
  <c r="AM686" i="59"/>
  <c r="AL686" i="59" s="1"/>
  <c r="AO686" i="59"/>
  <c r="AN686" i="59" s="1"/>
  <c r="K687" i="59"/>
  <c r="O687" i="59"/>
  <c r="N687" i="59"/>
  <c r="Q687" i="59"/>
  <c r="P687" i="59"/>
  <c r="S687" i="59"/>
  <c r="R687" i="59"/>
  <c r="U687" i="59"/>
  <c r="T687" i="59"/>
  <c r="W687" i="59"/>
  <c r="V687" i="59"/>
  <c r="Y687" i="59"/>
  <c r="X687" i="59"/>
  <c r="AA687" i="59"/>
  <c r="Z687" i="59"/>
  <c r="AC687" i="59"/>
  <c r="AB687" i="59"/>
  <c r="AE687" i="59"/>
  <c r="AD687" i="59"/>
  <c r="AG687" i="59"/>
  <c r="AF687" i="59"/>
  <c r="AI687" i="59"/>
  <c r="AH687" i="59"/>
  <c r="AK687" i="59"/>
  <c r="AJ687" i="59"/>
  <c r="AM687" i="59"/>
  <c r="AL687" i="59"/>
  <c r="AO687" i="59"/>
  <c r="AN687" i="59"/>
  <c r="K688" i="59"/>
  <c r="O688" i="59"/>
  <c r="N688" i="59" s="1"/>
  <c r="Q688" i="59"/>
  <c r="P688" i="59" s="1"/>
  <c r="S688" i="59"/>
  <c r="R688" i="59" s="1"/>
  <c r="U688" i="59"/>
  <c r="T688" i="59" s="1"/>
  <c r="W688" i="59"/>
  <c r="V688" i="59" s="1"/>
  <c r="Y688" i="59"/>
  <c r="X688" i="59" s="1"/>
  <c r="AA688" i="59"/>
  <c r="Z688" i="59" s="1"/>
  <c r="AC688" i="59"/>
  <c r="AB688" i="59" s="1"/>
  <c r="AE688" i="59"/>
  <c r="AD688" i="59" s="1"/>
  <c r="AG688" i="59"/>
  <c r="AF688" i="59" s="1"/>
  <c r="AI688" i="59"/>
  <c r="AH688" i="59" s="1"/>
  <c r="AK688" i="59"/>
  <c r="AJ688" i="59" s="1"/>
  <c r="AM688" i="59"/>
  <c r="AL688" i="59" s="1"/>
  <c r="AO688" i="59"/>
  <c r="AN688" i="59" s="1"/>
  <c r="K689" i="59"/>
  <c r="O689" i="59"/>
  <c r="N689" i="59"/>
  <c r="Q689" i="59"/>
  <c r="P689" i="59"/>
  <c r="S689" i="59"/>
  <c r="R689" i="59"/>
  <c r="U689" i="59"/>
  <c r="T689" i="59"/>
  <c r="W689" i="59"/>
  <c r="V689" i="59"/>
  <c r="Y689" i="59"/>
  <c r="X689" i="59"/>
  <c r="AA689" i="59"/>
  <c r="Z689" i="59"/>
  <c r="AC689" i="59"/>
  <c r="AB689" i="59"/>
  <c r="AE689" i="59"/>
  <c r="AD689" i="59"/>
  <c r="AG689" i="59"/>
  <c r="AF689" i="59"/>
  <c r="AI689" i="59"/>
  <c r="AH689" i="59"/>
  <c r="AK689" i="59"/>
  <c r="AJ689" i="59"/>
  <c r="AM689" i="59"/>
  <c r="AL689" i="59"/>
  <c r="AO689" i="59"/>
  <c r="AN689" i="59"/>
  <c r="K690" i="59"/>
  <c r="O690" i="59"/>
  <c r="N690" i="59" s="1"/>
  <c r="Q690" i="59"/>
  <c r="P690" i="59" s="1"/>
  <c r="S690" i="59"/>
  <c r="R690" i="59" s="1"/>
  <c r="U690" i="59"/>
  <c r="T690" i="59" s="1"/>
  <c r="W690" i="59"/>
  <c r="V690" i="59" s="1"/>
  <c r="Y690" i="59"/>
  <c r="X690" i="59" s="1"/>
  <c r="AA690" i="59"/>
  <c r="Z690" i="59" s="1"/>
  <c r="AC690" i="59"/>
  <c r="AB690" i="59" s="1"/>
  <c r="AE690" i="59"/>
  <c r="AD690" i="59" s="1"/>
  <c r="AG690" i="59"/>
  <c r="AF690" i="59" s="1"/>
  <c r="AI690" i="59"/>
  <c r="AH690" i="59" s="1"/>
  <c r="AK690" i="59"/>
  <c r="AJ690" i="59" s="1"/>
  <c r="AM690" i="59"/>
  <c r="AL690" i="59" s="1"/>
  <c r="AO690" i="59"/>
  <c r="AN690" i="59" s="1"/>
  <c r="AK691" i="59"/>
  <c r="AM691" i="59"/>
  <c r="AO691" i="59"/>
  <c r="K692" i="59"/>
  <c r="O692" i="59"/>
  <c r="N692" i="59" s="1"/>
  <c r="Q692" i="59"/>
  <c r="P692" i="59" s="1"/>
  <c r="S692" i="59"/>
  <c r="R692" i="59" s="1"/>
  <c r="U692" i="59"/>
  <c r="T692" i="59" s="1"/>
  <c r="W692" i="59"/>
  <c r="V692" i="59" s="1"/>
  <c r="Y692" i="59"/>
  <c r="X692" i="59" s="1"/>
  <c r="AA692" i="59"/>
  <c r="Z692" i="59" s="1"/>
  <c r="AC692" i="59"/>
  <c r="AB692" i="59" s="1"/>
  <c r="AE692" i="59"/>
  <c r="AD692" i="59" s="1"/>
  <c r="AG692" i="59"/>
  <c r="AF692" i="59" s="1"/>
  <c r="AI692" i="59"/>
  <c r="AH692" i="59" s="1"/>
  <c r="AK692" i="59"/>
  <c r="AJ692" i="59" s="1"/>
  <c r="AM692" i="59"/>
  <c r="AL692" i="59" s="1"/>
  <c r="AO692" i="59"/>
  <c r="AN692" i="59" s="1"/>
  <c r="K693" i="59"/>
  <c r="O693" i="59"/>
  <c r="N693" i="59"/>
  <c r="Q693" i="59"/>
  <c r="P693" i="59"/>
  <c r="S693" i="59"/>
  <c r="R693" i="59"/>
  <c r="U693" i="59"/>
  <c r="T693" i="59"/>
  <c r="W693" i="59"/>
  <c r="V693" i="59"/>
  <c r="Y693" i="59"/>
  <c r="X693" i="59"/>
  <c r="AA693" i="59"/>
  <c r="Z693" i="59"/>
  <c r="AC693" i="59"/>
  <c r="AB693" i="59"/>
  <c r="AE693" i="59"/>
  <c r="AD693" i="59"/>
  <c r="AG693" i="59"/>
  <c r="AF693" i="59"/>
  <c r="AI693" i="59"/>
  <c r="AH693" i="59"/>
  <c r="AK693" i="59"/>
  <c r="AJ693" i="59"/>
  <c r="AM693" i="59"/>
  <c r="AL693" i="59"/>
  <c r="AO693" i="59"/>
  <c r="AN693" i="59"/>
  <c r="K694" i="59"/>
  <c r="O694" i="59"/>
  <c r="N694" i="59" s="1"/>
  <c r="Q694" i="59"/>
  <c r="P694" i="59" s="1"/>
  <c r="S694" i="59"/>
  <c r="R694" i="59" s="1"/>
  <c r="U694" i="59"/>
  <c r="T694" i="59" s="1"/>
  <c r="W694" i="59"/>
  <c r="V694" i="59" s="1"/>
  <c r="Y694" i="59"/>
  <c r="X694" i="59" s="1"/>
  <c r="AA694" i="59"/>
  <c r="Z694" i="59" s="1"/>
  <c r="AC694" i="59"/>
  <c r="AB694" i="59" s="1"/>
  <c r="AE694" i="59"/>
  <c r="AD694" i="59" s="1"/>
  <c r="AG694" i="59"/>
  <c r="AF694" i="59" s="1"/>
  <c r="AI694" i="59"/>
  <c r="AH694" i="59" s="1"/>
  <c r="AK694" i="59"/>
  <c r="AJ694" i="59" s="1"/>
  <c r="AM694" i="59"/>
  <c r="AL694" i="59" s="1"/>
  <c r="AO694" i="59"/>
  <c r="AN694" i="59" s="1"/>
  <c r="K695" i="59"/>
  <c r="O695" i="59"/>
  <c r="N695" i="59"/>
  <c r="Q695" i="59"/>
  <c r="P695" i="59"/>
  <c r="S695" i="59"/>
  <c r="R695" i="59"/>
  <c r="U695" i="59"/>
  <c r="T695" i="59"/>
  <c r="W695" i="59"/>
  <c r="V695" i="59"/>
  <c r="Y695" i="59"/>
  <c r="X695" i="59"/>
  <c r="AA695" i="59"/>
  <c r="Z695" i="59"/>
  <c r="AC695" i="59"/>
  <c r="AB695" i="59"/>
  <c r="AE695" i="59"/>
  <c r="AD695" i="59"/>
  <c r="AG695" i="59"/>
  <c r="AF695" i="59"/>
  <c r="AI695" i="59"/>
  <c r="AH695" i="59"/>
  <c r="AK695" i="59"/>
  <c r="AJ695" i="59"/>
  <c r="AM695" i="59"/>
  <c r="AL695" i="59"/>
  <c r="AO695" i="59"/>
  <c r="AN695" i="59"/>
  <c r="K696" i="59"/>
  <c r="O696" i="59"/>
  <c r="N696" i="59" s="1"/>
  <c r="Q696" i="59"/>
  <c r="P696" i="59" s="1"/>
  <c r="S696" i="59"/>
  <c r="R696" i="59" s="1"/>
  <c r="U696" i="59"/>
  <c r="T696" i="59" s="1"/>
  <c r="W696" i="59"/>
  <c r="V696" i="59" s="1"/>
  <c r="Y696" i="59"/>
  <c r="X696" i="59" s="1"/>
  <c r="AA696" i="59"/>
  <c r="Z696" i="59" s="1"/>
  <c r="AC696" i="59"/>
  <c r="AB696" i="59" s="1"/>
  <c r="AE696" i="59"/>
  <c r="AD696" i="59" s="1"/>
  <c r="AG696" i="59"/>
  <c r="AF696" i="59" s="1"/>
  <c r="AI696" i="59"/>
  <c r="AH696" i="59" s="1"/>
  <c r="AK696" i="59"/>
  <c r="AJ696" i="59" s="1"/>
  <c r="AM696" i="59"/>
  <c r="AL696" i="59" s="1"/>
  <c r="AO696" i="59"/>
  <c r="AN696" i="59" s="1"/>
  <c r="K697" i="59"/>
  <c r="O697" i="59"/>
  <c r="N697" i="59"/>
  <c r="Q697" i="59"/>
  <c r="P697" i="59"/>
  <c r="S697" i="59"/>
  <c r="R697" i="59"/>
  <c r="U697" i="59"/>
  <c r="T697" i="59"/>
  <c r="W697" i="59"/>
  <c r="V697" i="59"/>
  <c r="Y697" i="59"/>
  <c r="X697" i="59"/>
  <c r="AA697" i="59"/>
  <c r="Z697" i="59"/>
  <c r="AC697" i="59"/>
  <c r="AB697" i="59"/>
  <c r="AE697" i="59"/>
  <c r="AD697" i="59"/>
  <c r="AG697" i="59"/>
  <c r="AF697" i="59"/>
  <c r="AI697" i="59"/>
  <c r="AH697" i="59"/>
  <c r="AK697" i="59"/>
  <c r="AJ697" i="59"/>
  <c r="AM697" i="59"/>
  <c r="AL697" i="59"/>
  <c r="AO697" i="59"/>
  <c r="AN697" i="59"/>
  <c r="K698" i="59"/>
  <c r="O698" i="59"/>
  <c r="N698" i="59" s="1"/>
  <c r="Q698" i="59"/>
  <c r="P698" i="59" s="1"/>
  <c r="S698" i="59"/>
  <c r="R698" i="59" s="1"/>
  <c r="U698" i="59"/>
  <c r="T698" i="59" s="1"/>
  <c r="W698" i="59"/>
  <c r="V698" i="59" s="1"/>
  <c r="Y698" i="59"/>
  <c r="X698" i="59" s="1"/>
  <c r="AA698" i="59"/>
  <c r="Z698" i="59" s="1"/>
  <c r="AC698" i="59"/>
  <c r="AB698" i="59" s="1"/>
  <c r="AE698" i="59"/>
  <c r="AD698" i="59" s="1"/>
  <c r="AG698" i="59"/>
  <c r="AF698" i="59" s="1"/>
  <c r="AI698" i="59"/>
  <c r="AH698" i="59" s="1"/>
  <c r="AK698" i="59"/>
  <c r="AJ698" i="59" s="1"/>
  <c r="AM698" i="59"/>
  <c r="AL698" i="59" s="1"/>
  <c r="AO698" i="59"/>
  <c r="AN698" i="59" s="1"/>
  <c r="K699" i="59"/>
  <c r="O699" i="59"/>
  <c r="N699" i="59"/>
  <c r="Q699" i="59"/>
  <c r="P699" i="59"/>
  <c r="S699" i="59"/>
  <c r="R699" i="59"/>
  <c r="U699" i="59"/>
  <c r="T699" i="59"/>
  <c r="W699" i="59"/>
  <c r="V699" i="59"/>
  <c r="Y699" i="59"/>
  <c r="X699" i="59"/>
  <c r="AA699" i="59"/>
  <c r="Z699" i="59"/>
  <c r="AC699" i="59"/>
  <c r="AB699" i="59"/>
  <c r="AE699" i="59"/>
  <c r="AD699" i="59"/>
  <c r="AG699" i="59"/>
  <c r="AF699" i="59"/>
  <c r="AI699" i="59"/>
  <c r="AH699" i="59"/>
  <c r="AK699" i="59"/>
  <c r="AJ699" i="59"/>
  <c r="AM699" i="59"/>
  <c r="AL699" i="59"/>
  <c r="AO699" i="59"/>
  <c r="AN699" i="59"/>
  <c r="K700" i="59"/>
  <c r="O700" i="59"/>
  <c r="N700" i="59" s="1"/>
  <c r="Q700" i="59"/>
  <c r="P700" i="59" s="1"/>
  <c r="S700" i="59"/>
  <c r="R700" i="59" s="1"/>
  <c r="U700" i="59"/>
  <c r="T700" i="59" s="1"/>
  <c r="W700" i="59"/>
  <c r="V700" i="59" s="1"/>
  <c r="Y700" i="59"/>
  <c r="X700" i="59" s="1"/>
  <c r="AA700" i="59"/>
  <c r="Z700" i="59" s="1"/>
  <c r="AC700" i="59"/>
  <c r="AB700" i="59" s="1"/>
  <c r="AE700" i="59"/>
  <c r="AD700" i="59" s="1"/>
  <c r="AG700" i="59"/>
  <c r="AF700" i="59" s="1"/>
  <c r="AI700" i="59"/>
  <c r="AH700" i="59" s="1"/>
  <c r="AK700" i="59"/>
  <c r="AJ700" i="59" s="1"/>
  <c r="AM700" i="59"/>
  <c r="AL700" i="59" s="1"/>
  <c r="AO700" i="59"/>
  <c r="AN700" i="59" s="1"/>
  <c r="K701" i="59"/>
  <c r="O701" i="59"/>
  <c r="N701" i="59"/>
  <c r="Q701" i="59"/>
  <c r="P701" i="59"/>
  <c r="S701" i="59"/>
  <c r="R701" i="59"/>
  <c r="U701" i="59"/>
  <c r="T701" i="59"/>
  <c r="W701" i="59"/>
  <c r="V701" i="59"/>
  <c r="Y701" i="59"/>
  <c r="X701" i="59"/>
  <c r="AA701" i="59"/>
  <c r="Z701" i="59"/>
  <c r="AC701" i="59"/>
  <c r="AB701" i="59"/>
  <c r="AE701" i="59"/>
  <c r="AD701" i="59"/>
  <c r="AG701" i="59"/>
  <c r="AF701" i="59"/>
  <c r="AI701" i="59"/>
  <c r="AH701" i="59"/>
  <c r="AK701" i="59"/>
  <c r="AJ701" i="59"/>
  <c r="AM701" i="59"/>
  <c r="AL701" i="59"/>
  <c r="AO701" i="59"/>
  <c r="AN701" i="59"/>
  <c r="K702" i="59"/>
  <c r="O702" i="59"/>
  <c r="N702" i="59" s="1"/>
  <c r="Q702" i="59"/>
  <c r="P702" i="59" s="1"/>
  <c r="S702" i="59"/>
  <c r="R702" i="59" s="1"/>
  <c r="U702" i="59"/>
  <c r="T702" i="59" s="1"/>
  <c r="W702" i="59"/>
  <c r="V702" i="59" s="1"/>
  <c r="Y702" i="59"/>
  <c r="X702" i="59" s="1"/>
  <c r="AA702" i="59"/>
  <c r="Z702" i="59" s="1"/>
  <c r="AC702" i="59"/>
  <c r="AB702" i="59" s="1"/>
  <c r="AE702" i="59"/>
  <c r="AD702" i="59" s="1"/>
  <c r="AG702" i="59"/>
  <c r="AF702" i="59" s="1"/>
  <c r="AI702" i="59"/>
  <c r="AH702" i="59" s="1"/>
  <c r="AK702" i="59"/>
  <c r="AJ702" i="59" s="1"/>
  <c r="AM702" i="59"/>
  <c r="AL702" i="59" s="1"/>
  <c r="AO702" i="59"/>
  <c r="AN702" i="59" s="1"/>
  <c r="K703" i="59"/>
  <c r="O703" i="59"/>
  <c r="N703" i="59"/>
  <c r="Q703" i="59"/>
  <c r="P703" i="59"/>
  <c r="S703" i="59"/>
  <c r="R703" i="59"/>
  <c r="U703" i="59"/>
  <c r="T703" i="59"/>
  <c r="W703" i="59"/>
  <c r="V703" i="59"/>
  <c r="Y703" i="59"/>
  <c r="X703" i="59"/>
  <c r="AA703" i="59"/>
  <c r="Z703" i="59"/>
  <c r="AC703" i="59"/>
  <c r="AB703" i="59"/>
  <c r="AE703" i="59"/>
  <c r="AD703" i="59"/>
  <c r="AG703" i="59"/>
  <c r="AF703" i="59"/>
  <c r="AI703" i="59"/>
  <c r="AH703" i="59"/>
  <c r="AK703" i="59"/>
  <c r="AJ703" i="59"/>
  <c r="AM703" i="59"/>
  <c r="AL703" i="59"/>
  <c r="AO703" i="59"/>
  <c r="AN703" i="59"/>
  <c r="K704" i="59"/>
  <c r="O704" i="59"/>
  <c r="N704" i="59" s="1"/>
  <c r="Q704" i="59"/>
  <c r="P704" i="59" s="1"/>
  <c r="S704" i="59"/>
  <c r="R704" i="59" s="1"/>
  <c r="U704" i="59"/>
  <c r="T704" i="59" s="1"/>
  <c r="W704" i="59"/>
  <c r="V704" i="59" s="1"/>
  <c r="Y704" i="59"/>
  <c r="X704" i="59" s="1"/>
  <c r="AA704" i="59"/>
  <c r="Z704" i="59" s="1"/>
  <c r="AC704" i="59"/>
  <c r="AB704" i="59" s="1"/>
  <c r="AE704" i="59"/>
  <c r="AD704" i="59" s="1"/>
  <c r="AG704" i="59"/>
  <c r="AF704" i="59" s="1"/>
  <c r="AI704" i="59"/>
  <c r="AH704" i="59" s="1"/>
  <c r="AK704" i="59"/>
  <c r="AJ704" i="59" s="1"/>
  <c r="AM704" i="59"/>
  <c r="AL704" i="59" s="1"/>
  <c r="AO704" i="59"/>
  <c r="AN704" i="59" s="1"/>
  <c r="K705" i="59"/>
  <c r="O705" i="59"/>
  <c r="N705" i="59"/>
  <c r="Q705" i="59"/>
  <c r="P705" i="59"/>
  <c r="S705" i="59"/>
  <c r="R705" i="59"/>
  <c r="U705" i="59"/>
  <c r="T705" i="59"/>
  <c r="W705" i="59"/>
  <c r="V705" i="59"/>
  <c r="Y705" i="59"/>
  <c r="X705" i="59"/>
  <c r="AA705" i="59"/>
  <c r="Z705" i="59"/>
  <c r="AC705" i="59"/>
  <c r="AB705" i="59"/>
  <c r="AE705" i="59"/>
  <c r="AD705" i="59"/>
  <c r="AG705" i="59"/>
  <c r="AF705" i="59"/>
  <c r="AI705" i="59"/>
  <c r="AH705" i="59"/>
  <c r="AK705" i="59"/>
  <c r="AJ705" i="59"/>
  <c r="AM705" i="59"/>
  <c r="AL705" i="59"/>
  <c r="AO705" i="59"/>
  <c r="AN705" i="59"/>
  <c r="AK706" i="59"/>
  <c r="AM706" i="59"/>
  <c r="AO706" i="59"/>
  <c r="K707" i="59"/>
  <c r="O707" i="59"/>
  <c r="N707" i="59"/>
  <c r="Q707" i="59"/>
  <c r="P707" i="59"/>
  <c r="S707" i="59"/>
  <c r="R707" i="59"/>
  <c r="U707" i="59"/>
  <c r="T707" i="59"/>
  <c r="W707" i="59"/>
  <c r="V707" i="59"/>
  <c r="Y707" i="59"/>
  <c r="X707" i="59"/>
  <c r="AA707" i="59"/>
  <c r="Z707" i="59"/>
  <c r="AC707" i="59"/>
  <c r="AB707" i="59"/>
  <c r="AE707" i="59"/>
  <c r="AD707" i="59"/>
  <c r="AG707" i="59"/>
  <c r="AF707" i="59"/>
  <c r="AI707" i="59"/>
  <c r="AH707" i="59"/>
  <c r="AK707" i="59"/>
  <c r="AJ707" i="59"/>
  <c r="AM707" i="59"/>
  <c r="AL707" i="59"/>
  <c r="AO707" i="59"/>
  <c r="AN707" i="59"/>
  <c r="K708" i="59"/>
  <c r="O708" i="59"/>
  <c r="N708" i="59" s="1"/>
  <c r="Q708" i="59"/>
  <c r="P708" i="59" s="1"/>
  <c r="S708" i="59"/>
  <c r="R708" i="59" s="1"/>
  <c r="U708" i="59"/>
  <c r="T708" i="59" s="1"/>
  <c r="W708" i="59"/>
  <c r="V708" i="59" s="1"/>
  <c r="Y708" i="59"/>
  <c r="X708" i="59" s="1"/>
  <c r="AA708" i="59"/>
  <c r="Z708" i="59" s="1"/>
  <c r="AC708" i="59"/>
  <c r="AB708" i="59" s="1"/>
  <c r="AE708" i="59"/>
  <c r="AD708" i="59" s="1"/>
  <c r="AG708" i="59"/>
  <c r="AF708" i="59" s="1"/>
  <c r="AI708" i="59"/>
  <c r="AH708" i="59" s="1"/>
  <c r="AK708" i="59"/>
  <c r="AJ708" i="59" s="1"/>
  <c r="AM708" i="59"/>
  <c r="AL708" i="59" s="1"/>
  <c r="AO708" i="59"/>
  <c r="AN708" i="59" s="1"/>
  <c r="K709" i="59"/>
  <c r="O709" i="59"/>
  <c r="N709" i="59"/>
  <c r="Q709" i="59"/>
  <c r="P709" i="59"/>
  <c r="S709" i="59"/>
  <c r="R709" i="59"/>
  <c r="U709" i="59"/>
  <c r="T709" i="59"/>
  <c r="W709" i="59"/>
  <c r="V709" i="59"/>
  <c r="Y709" i="59"/>
  <c r="X709" i="59"/>
  <c r="AA709" i="59"/>
  <c r="Z709" i="59"/>
  <c r="AC709" i="59"/>
  <c r="AB709" i="59"/>
  <c r="AE709" i="59"/>
  <c r="AD709" i="59"/>
  <c r="AG709" i="59"/>
  <c r="AF709" i="59"/>
  <c r="AI709" i="59"/>
  <c r="AH709" i="59"/>
  <c r="AK709" i="59"/>
  <c r="AJ709" i="59"/>
  <c r="AM709" i="59"/>
  <c r="AL709" i="59"/>
  <c r="AO709" i="59"/>
  <c r="AN709" i="59"/>
  <c r="K710" i="59"/>
  <c r="O710" i="59"/>
  <c r="N710" i="59" s="1"/>
  <c r="Q710" i="59"/>
  <c r="P710" i="59" s="1"/>
  <c r="S710" i="59"/>
  <c r="R710" i="59" s="1"/>
  <c r="U710" i="59"/>
  <c r="T710" i="59" s="1"/>
  <c r="W710" i="59"/>
  <c r="V710" i="59" s="1"/>
  <c r="Y710" i="59"/>
  <c r="X710" i="59" s="1"/>
  <c r="AA710" i="59"/>
  <c r="Z710" i="59" s="1"/>
  <c r="AC710" i="59"/>
  <c r="AB710" i="59" s="1"/>
  <c r="AE710" i="59"/>
  <c r="AD710" i="59" s="1"/>
  <c r="AG710" i="59"/>
  <c r="AF710" i="59" s="1"/>
  <c r="AI710" i="59"/>
  <c r="AH710" i="59" s="1"/>
  <c r="AK710" i="59"/>
  <c r="AJ710" i="59" s="1"/>
  <c r="AM710" i="59"/>
  <c r="AL710" i="59" s="1"/>
  <c r="AO710" i="59"/>
  <c r="AN710" i="59" s="1"/>
  <c r="K711" i="59"/>
  <c r="O711" i="59"/>
  <c r="N711" i="59"/>
  <c r="Q711" i="59"/>
  <c r="P711" i="59"/>
  <c r="S711" i="59"/>
  <c r="R711" i="59"/>
  <c r="U711" i="59"/>
  <c r="T711" i="59"/>
  <c r="W711" i="59"/>
  <c r="V711" i="59"/>
  <c r="Y711" i="59"/>
  <c r="X711" i="59"/>
  <c r="AA711" i="59"/>
  <c r="Z711" i="59"/>
  <c r="AC711" i="59"/>
  <c r="AB711" i="59"/>
  <c r="AE711" i="59"/>
  <c r="AD711" i="59"/>
  <c r="AG711" i="59"/>
  <c r="AF711" i="59"/>
  <c r="AI711" i="59"/>
  <c r="AH711" i="59"/>
  <c r="AK711" i="59"/>
  <c r="AJ711" i="59"/>
  <c r="AM711" i="59"/>
  <c r="AL711" i="59"/>
  <c r="AO711" i="59"/>
  <c r="AN711" i="59"/>
  <c r="K712" i="59"/>
  <c r="O712" i="59"/>
  <c r="N712" i="59" s="1"/>
  <c r="Q712" i="59"/>
  <c r="P712" i="59" s="1"/>
  <c r="S712" i="59"/>
  <c r="R712" i="59" s="1"/>
  <c r="U712" i="59"/>
  <c r="T712" i="59" s="1"/>
  <c r="W712" i="59"/>
  <c r="V712" i="59" s="1"/>
  <c r="Y712" i="59"/>
  <c r="X712" i="59" s="1"/>
  <c r="AA712" i="59"/>
  <c r="Z712" i="59" s="1"/>
  <c r="AC712" i="59"/>
  <c r="AB712" i="59" s="1"/>
  <c r="AE712" i="59"/>
  <c r="AD712" i="59" s="1"/>
  <c r="AG712" i="59"/>
  <c r="AF712" i="59" s="1"/>
  <c r="AI712" i="59"/>
  <c r="AH712" i="59" s="1"/>
  <c r="AK712" i="59"/>
  <c r="AJ712" i="59" s="1"/>
  <c r="AM712" i="59"/>
  <c r="AL712" i="59" s="1"/>
  <c r="AO712" i="59"/>
  <c r="AN712" i="59" s="1"/>
  <c r="K713" i="59"/>
  <c r="O713" i="59"/>
  <c r="N713" i="59"/>
  <c r="Q713" i="59"/>
  <c r="P713" i="59"/>
  <c r="S713" i="59"/>
  <c r="R713" i="59"/>
  <c r="U713" i="59"/>
  <c r="T713" i="59"/>
  <c r="W713" i="59"/>
  <c r="V713" i="59"/>
  <c r="Y713" i="59"/>
  <c r="X713" i="59"/>
  <c r="AA713" i="59"/>
  <c r="Z713" i="59"/>
  <c r="AC713" i="59"/>
  <c r="AB713" i="59"/>
  <c r="AE713" i="59"/>
  <c r="AD713" i="59"/>
  <c r="AG713" i="59"/>
  <c r="AF713" i="59"/>
  <c r="AI713" i="59"/>
  <c r="AH713" i="59"/>
  <c r="AK713" i="59"/>
  <c r="AJ713" i="59"/>
  <c r="AM713" i="59"/>
  <c r="AL713" i="59"/>
  <c r="AO713" i="59"/>
  <c r="AN713" i="59"/>
  <c r="K714" i="59"/>
  <c r="O714" i="59"/>
  <c r="N714" i="59" s="1"/>
  <c r="Q714" i="59"/>
  <c r="P714" i="59" s="1"/>
  <c r="S714" i="59"/>
  <c r="R714" i="59" s="1"/>
  <c r="U714" i="59"/>
  <c r="T714" i="59" s="1"/>
  <c r="W714" i="59"/>
  <c r="V714" i="59" s="1"/>
  <c r="Y714" i="59"/>
  <c r="X714" i="59" s="1"/>
  <c r="AA714" i="59"/>
  <c r="Z714" i="59" s="1"/>
  <c r="AC714" i="59"/>
  <c r="AB714" i="59" s="1"/>
  <c r="AE714" i="59"/>
  <c r="AD714" i="59" s="1"/>
  <c r="AG714" i="59"/>
  <c r="AF714" i="59" s="1"/>
  <c r="AI714" i="59"/>
  <c r="AH714" i="59" s="1"/>
  <c r="AK714" i="59"/>
  <c r="AJ714" i="59" s="1"/>
  <c r="AM714" i="59"/>
  <c r="AL714" i="59" s="1"/>
  <c r="AO714" i="59"/>
  <c r="AN714" i="59" s="1"/>
  <c r="K715" i="59"/>
  <c r="O715" i="59"/>
  <c r="N715" i="59"/>
  <c r="Q715" i="59"/>
  <c r="P715" i="59"/>
  <c r="S715" i="59"/>
  <c r="R715" i="59"/>
  <c r="U715" i="59"/>
  <c r="T715" i="59"/>
  <c r="W715" i="59"/>
  <c r="V715" i="59"/>
  <c r="Y715" i="59"/>
  <c r="X715" i="59"/>
  <c r="AA715" i="59"/>
  <c r="Z715" i="59"/>
  <c r="AC715" i="59"/>
  <c r="AB715" i="59"/>
  <c r="AE715" i="59"/>
  <c r="AD715" i="59"/>
  <c r="AG715" i="59"/>
  <c r="AF715" i="59"/>
  <c r="AI715" i="59"/>
  <c r="AH715" i="59"/>
  <c r="AK715" i="59"/>
  <c r="AJ715" i="59"/>
  <c r="AM715" i="59"/>
  <c r="AL715" i="59"/>
  <c r="AO715" i="59"/>
  <c r="AN715" i="59"/>
  <c r="K716" i="59"/>
  <c r="O716" i="59"/>
  <c r="N716" i="59" s="1"/>
  <c r="Q716" i="59"/>
  <c r="P716" i="59" s="1"/>
  <c r="S716" i="59"/>
  <c r="R716" i="59" s="1"/>
  <c r="U716" i="59"/>
  <c r="T716" i="59" s="1"/>
  <c r="W716" i="59"/>
  <c r="V716" i="59" s="1"/>
  <c r="Y716" i="59"/>
  <c r="X716" i="59" s="1"/>
  <c r="AA716" i="59"/>
  <c r="Z716" i="59" s="1"/>
  <c r="AC716" i="59"/>
  <c r="AB716" i="59" s="1"/>
  <c r="AE716" i="59"/>
  <c r="AD716" i="59" s="1"/>
  <c r="AG716" i="59"/>
  <c r="AF716" i="59" s="1"/>
  <c r="AI716" i="59"/>
  <c r="AH716" i="59" s="1"/>
  <c r="AK716" i="59"/>
  <c r="AJ716" i="59" s="1"/>
  <c r="AM716" i="59"/>
  <c r="AL716" i="59" s="1"/>
  <c r="AO716" i="59"/>
  <c r="AN716" i="59" s="1"/>
  <c r="K717" i="59"/>
  <c r="O717" i="59"/>
  <c r="N717" i="59"/>
  <c r="Q717" i="59"/>
  <c r="P717" i="59"/>
  <c r="S717" i="59"/>
  <c r="R717" i="59"/>
  <c r="U717" i="59"/>
  <c r="T717" i="59"/>
  <c r="W717" i="59"/>
  <c r="V717" i="59"/>
  <c r="Y717" i="59"/>
  <c r="X717" i="59"/>
  <c r="AA717" i="59"/>
  <c r="Z717" i="59"/>
  <c r="AC717" i="59"/>
  <c r="AB717" i="59"/>
  <c r="AE717" i="59"/>
  <c r="AD717" i="59"/>
  <c r="AG717" i="59"/>
  <c r="AF717" i="59"/>
  <c r="AI717" i="59"/>
  <c r="AH717" i="59"/>
  <c r="AK717" i="59"/>
  <c r="AJ717" i="59"/>
  <c r="AM717" i="59"/>
  <c r="AL717" i="59"/>
  <c r="AO717" i="59"/>
  <c r="AN717" i="59"/>
  <c r="K718" i="59"/>
  <c r="O718" i="59"/>
  <c r="N718" i="59" s="1"/>
  <c r="Q718" i="59"/>
  <c r="P718" i="59" s="1"/>
  <c r="S718" i="59"/>
  <c r="R718" i="59" s="1"/>
  <c r="U718" i="59"/>
  <c r="T718" i="59" s="1"/>
  <c r="W718" i="59"/>
  <c r="V718" i="59" s="1"/>
  <c r="Y718" i="59"/>
  <c r="X718" i="59" s="1"/>
  <c r="AA718" i="59"/>
  <c r="Z718" i="59" s="1"/>
  <c r="AC718" i="59"/>
  <c r="AB718" i="59" s="1"/>
  <c r="AE718" i="59"/>
  <c r="AD718" i="59" s="1"/>
  <c r="AG718" i="59"/>
  <c r="AF718" i="59" s="1"/>
  <c r="AI718" i="59"/>
  <c r="AH718" i="59" s="1"/>
  <c r="AK718" i="59"/>
  <c r="AJ718" i="59" s="1"/>
  <c r="AM718" i="59"/>
  <c r="AL718" i="59" s="1"/>
  <c r="AO718" i="59"/>
  <c r="AN718" i="59" s="1"/>
  <c r="K719" i="59"/>
  <c r="O719" i="59"/>
  <c r="N719" i="59"/>
  <c r="Q719" i="59"/>
  <c r="P719" i="59"/>
  <c r="S719" i="59"/>
  <c r="R719" i="59"/>
  <c r="U719" i="59"/>
  <c r="T719" i="59"/>
  <c r="W719" i="59"/>
  <c r="V719" i="59"/>
  <c r="Y719" i="59"/>
  <c r="X719" i="59"/>
  <c r="AA719" i="59"/>
  <c r="Z719" i="59"/>
  <c r="AC719" i="59"/>
  <c r="AB719" i="59"/>
  <c r="AE719" i="59"/>
  <c r="AD719" i="59"/>
  <c r="AG719" i="59"/>
  <c r="AF719" i="59"/>
  <c r="AI719" i="59"/>
  <c r="AH719" i="59"/>
  <c r="AK719" i="59"/>
  <c r="AJ719" i="59"/>
  <c r="AM719" i="59"/>
  <c r="AL719" i="59"/>
  <c r="AO719" i="59"/>
  <c r="AN719" i="59"/>
  <c r="K720" i="59"/>
  <c r="O720" i="59"/>
  <c r="N720" i="59" s="1"/>
  <c r="Q720" i="59"/>
  <c r="P720" i="59" s="1"/>
  <c r="S720" i="59"/>
  <c r="R720" i="59" s="1"/>
  <c r="U720" i="59"/>
  <c r="T720" i="59" s="1"/>
  <c r="W720" i="59"/>
  <c r="V720" i="59" s="1"/>
  <c r="Y720" i="59"/>
  <c r="X720" i="59" s="1"/>
  <c r="AA720" i="59"/>
  <c r="Z720" i="59" s="1"/>
  <c r="AC720" i="59"/>
  <c r="AB720" i="59" s="1"/>
  <c r="AE720" i="59"/>
  <c r="AD720" i="59" s="1"/>
  <c r="AG720" i="59"/>
  <c r="AF720" i="59" s="1"/>
  <c r="AI720" i="59"/>
  <c r="AH720" i="59" s="1"/>
  <c r="AK720" i="59"/>
  <c r="AJ720" i="59" s="1"/>
  <c r="AM720" i="59"/>
  <c r="AL720" i="59" s="1"/>
  <c r="AO720" i="59"/>
  <c r="AN720" i="59" s="1"/>
  <c r="AK721" i="59"/>
  <c r="AM721" i="59"/>
  <c r="AO721" i="59"/>
  <c r="K722" i="59"/>
  <c r="O722" i="59"/>
  <c r="N722" i="59" s="1"/>
  <c r="Q722" i="59"/>
  <c r="P722" i="59" s="1"/>
  <c r="S722" i="59"/>
  <c r="R722" i="59" s="1"/>
  <c r="U722" i="59"/>
  <c r="T722" i="59" s="1"/>
  <c r="W722" i="59"/>
  <c r="V722" i="59" s="1"/>
  <c r="Y722" i="59"/>
  <c r="X722" i="59" s="1"/>
  <c r="AA722" i="59"/>
  <c r="Z722" i="59" s="1"/>
  <c r="AC722" i="59"/>
  <c r="AB722" i="59" s="1"/>
  <c r="AE722" i="59"/>
  <c r="AD722" i="59" s="1"/>
  <c r="AG722" i="59"/>
  <c r="AF722" i="59" s="1"/>
  <c r="AI722" i="59"/>
  <c r="AH722" i="59" s="1"/>
  <c r="AK722" i="59"/>
  <c r="AJ722" i="59" s="1"/>
  <c r="AM722" i="59"/>
  <c r="AL722" i="59" s="1"/>
  <c r="AO722" i="59"/>
  <c r="AN722" i="59" s="1"/>
  <c r="K723" i="59"/>
  <c r="O723" i="59"/>
  <c r="N723" i="59"/>
  <c r="Q723" i="59"/>
  <c r="P723" i="59"/>
  <c r="S723" i="59"/>
  <c r="R723" i="59"/>
  <c r="U723" i="59"/>
  <c r="T723" i="59"/>
  <c r="W723" i="59"/>
  <c r="V723" i="59"/>
  <c r="Y723" i="59"/>
  <c r="X723" i="59"/>
  <c r="AA723" i="59"/>
  <c r="Z723" i="59"/>
  <c r="AC723" i="59"/>
  <c r="AB723" i="59"/>
  <c r="AE723" i="59"/>
  <c r="AD723" i="59"/>
  <c r="AG723" i="59"/>
  <c r="AF723" i="59"/>
  <c r="AI723" i="59"/>
  <c r="AH723" i="59"/>
  <c r="AK723" i="59"/>
  <c r="AJ723" i="59"/>
  <c r="AM723" i="59"/>
  <c r="AL723" i="59"/>
  <c r="AO723" i="59"/>
  <c r="AN723" i="59"/>
  <c r="K724" i="59"/>
  <c r="O724" i="59"/>
  <c r="N724" i="59" s="1"/>
  <c r="Q724" i="59"/>
  <c r="P724" i="59" s="1"/>
  <c r="S724" i="59"/>
  <c r="R724" i="59" s="1"/>
  <c r="U724" i="59"/>
  <c r="T724" i="59" s="1"/>
  <c r="W724" i="59"/>
  <c r="V724" i="59" s="1"/>
  <c r="Y724" i="59"/>
  <c r="X724" i="59" s="1"/>
  <c r="AA724" i="59"/>
  <c r="Z724" i="59" s="1"/>
  <c r="AC724" i="59"/>
  <c r="AB724" i="59" s="1"/>
  <c r="AE724" i="59"/>
  <c r="AD724" i="59" s="1"/>
  <c r="AG724" i="59"/>
  <c r="AF724" i="59" s="1"/>
  <c r="AI724" i="59"/>
  <c r="AH724" i="59" s="1"/>
  <c r="AK724" i="59"/>
  <c r="AJ724" i="59" s="1"/>
  <c r="AM724" i="59"/>
  <c r="AL724" i="59" s="1"/>
  <c r="AO724" i="59"/>
  <c r="AN724" i="59" s="1"/>
  <c r="K725" i="59"/>
  <c r="O725" i="59"/>
  <c r="N725" i="59"/>
  <c r="Q725" i="59"/>
  <c r="P725" i="59"/>
  <c r="S725" i="59"/>
  <c r="R725" i="59"/>
  <c r="U725" i="59"/>
  <c r="T725" i="59"/>
  <c r="W725" i="59"/>
  <c r="V725" i="59"/>
  <c r="Y725" i="59"/>
  <c r="X725" i="59"/>
  <c r="AA725" i="59"/>
  <c r="Z725" i="59"/>
  <c r="AC725" i="59"/>
  <c r="AB725" i="59"/>
  <c r="AE725" i="59"/>
  <c r="AD725" i="59"/>
  <c r="AG725" i="59"/>
  <c r="AF725" i="59"/>
  <c r="AI725" i="59"/>
  <c r="AH725" i="59"/>
  <c r="AK725" i="59"/>
  <c r="AJ725" i="59"/>
  <c r="AM725" i="59"/>
  <c r="AL725" i="59"/>
  <c r="AO725" i="59"/>
  <c r="AN725" i="59"/>
  <c r="K726" i="59"/>
  <c r="O726" i="59"/>
  <c r="N726" i="59" s="1"/>
  <c r="Q726" i="59"/>
  <c r="P726" i="59" s="1"/>
  <c r="S726" i="59"/>
  <c r="R726" i="59" s="1"/>
  <c r="U726" i="59"/>
  <c r="T726" i="59" s="1"/>
  <c r="W726" i="59"/>
  <c r="V726" i="59" s="1"/>
  <c r="Y726" i="59"/>
  <c r="X726" i="59" s="1"/>
  <c r="AA726" i="59"/>
  <c r="Z726" i="59" s="1"/>
  <c r="AC726" i="59"/>
  <c r="AB726" i="59" s="1"/>
  <c r="AE726" i="59"/>
  <c r="AD726" i="59" s="1"/>
  <c r="AG726" i="59"/>
  <c r="AF726" i="59" s="1"/>
  <c r="AI726" i="59"/>
  <c r="AH726" i="59" s="1"/>
  <c r="AK726" i="59"/>
  <c r="AJ726" i="59" s="1"/>
  <c r="AM726" i="59"/>
  <c r="AL726" i="59" s="1"/>
  <c r="AO726" i="59"/>
  <c r="AN726" i="59" s="1"/>
  <c r="K727" i="59"/>
  <c r="O727" i="59"/>
  <c r="N727" i="59"/>
  <c r="Q727" i="59"/>
  <c r="P727" i="59"/>
  <c r="S727" i="59"/>
  <c r="R727" i="59"/>
  <c r="U727" i="59"/>
  <c r="T727" i="59"/>
  <c r="W727" i="59"/>
  <c r="V727" i="59"/>
  <c r="Y727" i="59"/>
  <c r="X727" i="59"/>
  <c r="AA727" i="59"/>
  <c r="Z727" i="59"/>
  <c r="AC727" i="59"/>
  <c r="AB727" i="59"/>
  <c r="AE727" i="59"/>
  <c r="AD727" i="59"/>
  <c r="AG727" i="59"/>
  <c r="AF727" i="59"/>
  <c r="AI727" i="59"/>
  <c r="AH727" i="59"/>
  <c r="AK727" i="59"/>
  <c r="AJ727" i="59"/>
  <c r="AM727" i="59"/>
  <c r="AL727" i="59"/>
  <c r="AO727" i="59"/>
  <c r="AN727" i="59"/>
  <c r="K728" i="59"/>
  <c r="O728" i="59"/>
  <c r="N728" i="59" s="1"/>
  <c r="Q728" i="59"/>
  <c r="P728" i="59" s="1"/>
  <c r="S728" i="59"/>
  <c r="R728" i="59" s="1"/>
  <c r="U728" i="59"/>
  <c r="T728" i="59" s="1"/>
  <c r="W728" i="59"/>
  <c r="V728" i="59" s="1"/>
  <c r="Y728" i="59"/>
  <c r="X728" i="59" s="1"/>
  <c r="AA728" i="59"/>
  <c r="Z728" i="59" s="1"/>
  <c r="AC728" i="59"/>
  <c r="AB728" i="59" s="1"/>
  <c r="AE728" i="59"/>
  <c r="AD728" i="59" s="1"/>
  <c r="AG728" i="59"/>
  <c r="AF728" i="59" s="1"/>
  <c r="AI728" i="59"/>
  <c r="AH728" i="59" s="1"/>
  <c r="AK728" i="59"/>
  <c r="AJ728" i="59" s="1"/>
  <c r="AM728" i="59"/>
  <c r="AL728" i="59" s="1"/>
  <c r="AO728" i="59"/>
  <c r="AN728" i="59" s="1"/>
  <c r="K729" i="59"/>
  <c r="O729" i="59"/>
  <c r="N729" i="59"/>
  <c r="Q729" i="59"/>
  <c r="P729" i="59"/>
  <c r="S729" i="59"/>
  <c r="R729" i="59"/>
  <c r="U729" i="59"/>
  <c r="T729" i="59"/>
  <c r="W729" i="59"/>
  <c r="V729" i="59"/>
  <c r="Y729" i="59"/>
  <c r="X729" i="59"/>
  <c r="AA729" i="59"/>
  <c r="Z729" i="59"/>
  <c r="AC729" i="59"/>
  <c r="AB729" i="59"/>
  <c r="AE729" i="59"/>
  <c r="AD729" i="59"/>
  <c r="AG729" i="59"/>
  <c r="AF729" i="59"/>
  <c r="AI729" i="59"/>
  <c r="AH729" i="59"/>
  <c r="AK729" i="59"/>
  <c r="AJ729" i="59"/>
  <c r="AM729" i="59"/>
  <c r="AL729" i="59"/>
  <c r="AO729" i="59"/>
  <c r="AN729" i="59"/>
  <c r="K730" i="59"/>
  <c r="O730" i="59"/>
  <c r="N730" i="59" s="1"/>
  <c r="Q730" i="59"/>
  <c r="P730" i="59" s="1"/>
  <c r="S730" i="59"/>
  <c r="R730" i="59" s="1"/>
  <c r="U730" i="59"/>
  <c r="T730" i="59" s="1"/>
  <c r="W730" i="59"/>
  <c r="V730" i="59" s="1"/>
  <c r="Y730" i="59"/>
  <c r="X730" i="59" s="1"/>
  <c r="AA730" i="59"/>
  <c r="Z730" i="59" s="1"/>
  <c r="AC730" i="59"/>
  <c r="AB730" i="59" s="1"/>
  <c r="AE730" i="59"/>
  <c r="AD730" i="59" s="1"/>
  <c r="AG730" i="59"/>
  <c r="AF730" i="59" s="1"/>
  <c r="AI730" i="59"/>
  <c r="AH730" i="59" s="1"/>
  <c r="AK730" i="59"/>
  <c r="AJ730" i="59" s="1"/>
  <c r="AM730" i="59"/>
  <c r="AL730" i="59" s="1"/>
  <c r="AO730" i="59"/>
  <c r="AN730" i="59" s="1"/>
  <c r="K731" i="59"/>
  <c r="O731" i="59"/>
  <c r="N731" i="59"/>
  <c r="Q731" i="59"/>
  <c r="P731" i="59"/>
  <c r="S731" i="59"/>
  <c r="R731" i="59"/>
  <c r="U731" i="59"/>
  <c r="T731" i="59"/>
  <c r="W731" i="59"/>
  <c r="V731" i="59"/>
  <c r="Y731" i="59"/>
  <c r="X731" i="59"/>
  <c r="AA731" i="59"/>
  <c r="Z731" i="59"/>
  <c r="AC731" i="59"/>
  <c r="AB731" i="59"/>
  <c r="AE731" i="59"/>
  <c r="AD731" i="59"/>
  <c r="AG731" i="59"/>
  <c r="AF731" i="59"/>
  <c r="AI731" i="59"/>
  <c r="AH731" i="59"/>
  <c r="AK731" i="59"/>
  <c r="AJ731" i="59"/>
  <c r="AM731" i="59"/>
  <c r="AL731" i="59"/>
  <c r="AO731" i="59"/>
  <c r="AN731" i="59"/>
  <c r="K732" i="59"/>
  <c r="O732" i="59"/>
  <c r="N732" i="59" s="1"/>
  <c r="Q732" i="59"/>
  <c r="P732" i="59" s="1"/>
  <c r="S732" i="59"/>
  <c r="R732" i="59" s="1"/>
  <c r="U732" i="59"/>
  <c r="T732" i="59" s="1"/>
  <c r="W732" i="59"/>
  <c r="V732" i="59" s="1"/>
  <c r="Y732" i="59"/>
  <c r="X732" i="59" s="1"/>
  <c r="AA732" i="59"/>
  <c r="Z732" i="59" s="1"/>
  <c r="AC732" i="59"/>
  <c r="AB732" i="59" s="1"/>
  <c r="AE732" i="59"/>
  <c r="AD732" i="59" s="1"/>
  <c r="AG732" i="59"/>
  <c r="AF732" i="59" s="1"/>
  <c r="AI732" i="59"/>
  <c r="AH732" i="59" s="1"/>
  <c r="AK732" i="59"/>
  <c r="AJ732" i="59" s="1"/>
  <c r="AM732" i="59"/>
  <c r="AL732" i="59" s="1"/>
  <c r="AO732" i="59"/>
  <c r="AN732" i="59" s="1"/>
  <c r="K733" i="59"/>
  <c r="O733" i="59"/>
  <c r="N733" i="59"/>
  <c r="Q733" i="59"/>
  <c r="P733" i="59"/>
  <c r="S733" i="59"/>
  <c r="R733" i="59"/>
  <c r="U733" i="59"/>
  <c r="T733" i="59"/>
  <c r="W733" i="59"/>
  <c r="V733" i="59"/>
  <c r="Y733" i="59"/>
  <c r="X733" i="59"/>
  <c r="AA733" i="59"/>
  <c r="Z733" i="59"/>
  <c r="AC733" i="59"/>
  <c r="AB733" i="59"/>
  <c r="AE733" i="59"/>
  <c r="AD733" i="59"/>
  <c r="AG733" i="59"/>
  <c r="AF733" i="59"/>
  <c r="AI733" i="59"/>
  <c r="AH733" i="59"/>
  <c r="AK733" i="59"/>
  <c r="AJ733" i="59"/>
  <c r="AM733" i="59"/>
  <c r="AL733" i="59"/>
  <c r="AO733" i="59"/>
  <c r="AN733" i="59"/>
  <c r="AK734" i="59"/>
  <c r="AM734" i="59"/>
  <c r="AO734" i="59"/>
  <c r="K735" i="59"/>
  <c r="O735" i="59"/>
  <c r="N735" i="59"/>
  <c r="Q735" i="59"/>
  <c r="P735" i="59"/>
  <c r="S735" i="59"/>
  <c r="R735" i="59"/>
  <c r="U735" i="59"/>
  <c r="T735" i="59"/>
  <c r="W735" i="59"/>
  <c r="V735" i="59"/>
  <c r="Y735" i="59"/>
  <c r="X735" i="59"/>
  <c r="AA735" i="59"/>
  <c r="Z735" i="59"/>
  <c r="AC735" i="59"/>
  <c r="AB735" i="59"/>
  <c r="AE735" i="59"/>
  <c r="AD735" i="59"/>
  <c r="AG735" i="59"/>
  <c r="AF735" i="59"/>
  <c r="AI735" i="59"/>
  <c r="AH735" i="59"/>
  <c r="AK735" i="59"/>
  <c r="AJ735" i="59"/>
  <c r="AM735" i="59"/>
  <c r="AL735" i="59"/>
  <c r="AO735" i="59"/>
  <c r="AN735" i="59"/>
  <c r="K736" i="59"/>
  <c r="O736" i="59"/>
  <c r="N736" i="59" s="1"/>
  <c r="Q736" i="59"/>
  <c r="P736" i="59" s="1"/>
  <c r="S736" i="59"/>
  <c r="R736" i="59" s="1"/>
  <c r="U736" i="59"/>
  <c r="T736" i="59" s="1"/>
  <c r="W736" i="59"/>
  <c r="V736" i="59" s="1"/>
  <c r="Y736" i="59"/>
  <c r="X736" i="59" s="1"/>
  <c r="AA736" i="59"/>
  <c r="Z736" i="59" s="1"/>
  <c r="AC736" i="59"/>
  <c r="AB736" i="59" s="1"/>
  <c r="AE736" i="59"/>
  <c r="AD736" i="59" s="1"/>
  <c r="AG736" i="59"/>
  <c r="AF736" i="59" s="1"/>
  <c r="AI736" i="59"/>
  <c r="AH736" i="59" s="1"/>
  <c r="AK736" i="59"/>
  <c r="AJ736" i="59" s="1"/>
  <c r="AM736" i="59"/>
  <c r="AL736" i="59" s="1"/>
  <c r="AO736" i="59"/>
  <c r="AN736" i="59" s="1"/>
  <c r="K737" i="59"/>
  <c r="O737" i="59"/>
  <c r="N737" i="59"/>
  <c r="Q737" i="59"/>
  <c r="P737" i="59"/>
  <c r="S737" i="59"/>
  <c r="R737" i="59"/>
  <c r="U737" i="59"/>
  <c r="T737" i="59"/>
  <c r="W737" i="59"/>
  <c r="V737" i="59"/>
  <c r="Y737" i="59"/>
  <c r="X737" i="59"/>
  <c r="AA737" i="59"/>
  <c r="Z737" i="59"/>
  <c r="AC737" i="59"/>
  <c r="AB737" i="59"/>
  <c r="AE737" i="59"/>
  <c r="AD737" i="59"/>
  <c r="AG737" i="59"/>
  <c r="AF737" i="59"/>
  <c r="AI737" i="59"/>
  <c r="AH737" i="59"/>
  <c r="AK737" i="59"/>
  <c r="AJ737" i="59"/>
  <c r="AM737" i="59"/>
  <c r="AL737" i="59"/>
  <c r="AO737" i="59"/>
  <c r="AN737" i="59"/>
  <c r="K738" i="59"/>
  <c r="O738" i="59"/>
  <c r="N738" i="59" s="1"/>
  <c r="Q738" i="59"/>
  <c r="P738" i="59" s="1"/>
  <c r="S738" i="59"/>
  <c r="R738" i="59" s="1"/>
  <c r="U738" i="59"/>
  <c r="T738" i="59" s="1"/>
  <c r="W738" i="59"/>
  <c r="V738" i="59" s="1"/>
  <c r="Y738" i="59"/>
  <c r="X738" i="59" s="1"/>
  <c r="AA738" i="59"/>
  <c r="Z738" i="59" s="1"/>
  <c r="AC738" i="59"/>
  <c r="AB738" i="59" s="1"/>
  <c r="AE738" i="59"/>
  <c r="AD738" i="59" s="1"/>
  <c r="AG738" i="59"/>
  <c r="AF738" i="59" s="1"/>
  <c r="AI738" i="59"/>
  <c r="AH738" i="59" s="1"/>
  <c r="AK738" i="59"/>
  <c r="AJ738" i="59" s="1"/>
  <c r="AM738" i="59"/>
  <c r="AL738" i="59" s="1"/>
  <c r="AO738" i="59"/>
  <c r="AN738" i="59" s="1"/>
  <c r="K739" i="59"/>
  <c r="O739" i="59"/>
  <c r="N739" i="59"/>
  <c r="Q739" i="59"/>
  <c r="P739" i="59"/>
  <c r="S739" i="59"/>
  <c r="R739" i="59"/>
  <c r="U739" i="59"/>
  <c r="T739" i="59"/>
  <c r="W739" i="59"/>
  <c r="V739" i="59"/>
  <c r="Y739" i="59"/>
  <c r="X739" i="59"/>
  <c r="AA739" i="59"/>
  <c r="Z739" i="59"/>
  <c r="AC739" i="59"/>
  <c r="AB739" i="59"/>
  <c r="AE739" i="59"/>
  <c r="AD739" i="59"/>
  <c r="AG739" i="59"/>
  <c r="AF739" i="59"/>
  <c r="AI739" i="59"/>
  <c r="AH739" i="59"/>
  <c r="AK739" i="59"/>
  <c r="AJ739" i="59"/>
  <c r="AM739" i="59"/>
  <c r="AL739" i="59"/>
  <c r="AO739" i="59"/>
  <c r="AN739" i="59"/>
  <c r="K740" i="59"/>
  <c r="O740" i="59"/>
  <c r="N740" i="59" s="1"/>
  <c r="Q740" i="59"/>
  <c r="P740" i="59" s="1"/>
  <c r="S740" i="59"/>
  <c r="R740" i="59" s="1"/>
  <c r="U740" i="59"/>
  <c r="T740" i="59" s="1"/>
  <c r="W740" i="59"/>
  <c r="V740" i="59" s="1"/>
  <c r="Y740" i="59"/>
  <c r="X740" i="59" s="1"/>
  <c r="AA740" i="59"/>
  <c r="Z740" i="59" s="1"/>
  <c r="AC740" i="59"/>
  <c r="AB740" i="59" s="1"/>
  <c r="AE740" i="59"/>
  <c r="AD740" i="59" s="1"/>
  <c r="AG740" i="59"/>
  <c r="AF740" i="59" s="1"/>
  <c r="AI740" i="59"/>
  <c r="AH740" i="59" s="1"/>
  <c r="AK740" i="59"/>
  <c r="AJ740" i="59" s="1"/>
  <c r="AM740" i="59"/>
  <c r="AL740" i="59" s="1"/>
  <c r="AO740" i="59"/>
  <c r="AN740" i="59" s="1"/>
  <c r="K741" i="59"/>
  <c r="O741" i="59"/>
  <c r="N741" i="59"/>
  <c r="Q741" i="59"/>
  <c r="P741" i="59"/>
  <c r="S741" i="59"/>
  <c r="R741" i="59"/>
  <c r="U741" i="59"/>
  <c r="T741" i="59"/>
  <c r="W741" i="59"/>
  <c r="V741" i="59"/>
  <c r="Y741" i="59"/>
  <c r="X741" i="59"/>
  <c r="AA741" i="59"/>
  <c r="Z741" i="59"/>
  <c r="AC741" i="59"/>
  <c r="AB741" i="59"/>
  <c r="AE741" i="59"/>
  <c r="AD741" i="59"/>
  <c r="AG741" i="59"/>
  <c r="AF741" i="59"/>
  <c r="AI741" i="59"/>
  <c r="AH741" i="59"/>
  <c r="AK741" i="59"/>
  <c r="AJ741" i="59"/>
  <c r="AM741" i="59"/>
  <c r="AL741" i="59"/>
  <c r="AO741" i="59"/>
  <c r="AN741" i="59"/>
  <c r="K742" i="59"/>
  <c r="O742" i="59"/>
  <c r="N742" i="59" s="1"/>
  <c r="Q742" i="59"/>
  <c r="P742" i="59" s="1"/>
  <c r="S742" i="59"/>
  <c r="R742" i="59" s="1"/>
  <c r="U742" i="59"/>
  <c r="T742" i="59" s="1"/>
  <c r="W742" i="59"/>
  <c r="V742" i="59" s="1"/>
  <c r="Y742" i="59"/>
  <c r="X742" i="59" s="1"/>
  <c r="AA742" i="59"/>
  <c r="Z742" i="59" s="1"/>
  <c r="AC742" i="59"/>
  <c r="AB742" i="59" s="1"/>
  <c r="AE742" i="59"/>
  <c r="AD742" i="59" s="1"/>
  <c r="AG742" i="59"/>
  <c r="AF742" i="59" s="1"/>
  <c r="AI742" i="59"/>
  <c r="AH742" i="59" s="1"/>
  <c r="AK742" i="59"/>
  <c r="AJ742" i="59" s="1"/>
  <c r="AM742" i="59"/>
  <c r="AL742" i="59" s="1"/>
  <c r="AO742" i="59"/>
  <c r="AN742" i="59" s="1"/>
  <c r="K743" i="59"/>
  <c r="O743" i="59"/>
  <c r="N743" i="59"/>
  <c r="Q743" i="59"/>
  <c r="P743" i="59"/>
  <c r="S743" i="59"/>
  <c r="R743" i="59"/>
  <c r="U743" i="59"/>
  <c r="T743" i="59"/>
  <c r="W743" i="59"/>
  <c r="V743" i="59"/>
  <c r="Y743" i="59"/>
  <c r="X743" i="59"/>
  <c r="AA743" i="59"/>
  <c r="Z743" i="59"/>
  <c r="AC743" i="59"/>
  <c r="AB743" i="59"/>
  <c r="AE743" i="59"/>
  <c r="AD743" i="59"/>
  <c r="AG743" i="59"/>
  <c r="AF743" i="59"/>
  <c r="AI743" i="59"/>
  <c r="AH743" i="59"/>
  <c r="AK743" i="59"/>
  <c r="AJ743" i="59"/>
  <c r="AM743" i="59"/>
  <c r="AL743" i="59"/>
  <c r="AO743" i="59"/>
  <c r="AN743" i="59"/>
  <c r="K744" i="59"/>
  <c r="O744" i="59"/>
  <c r="N744" i="59" s="1"/>
  <c r="Q744" i="59"/>
  <c r="P744" i="59" s="1"/>
  <c r="S744" i="59"/>
  <c r="R744" i="59" s="1"/>
  <c r="U744" i="59"/>
  <c r="T744" i="59" s="1"/>
  <c r="W744" i="59"/>
  <c r="V744" i="59" s="1"/>
  <c r="Y744" i="59"/>
  <c r="X744" i="59" s="1"/>
  <c r="AA744" i="59"/>
  <c r="Z744" i="59" s="1"/>
  <c r="AC744" i="59"/>
  <c r="AB744" i="59" s="1"/>
  <c r="AE744" i="59"/>
  <c r="AD744" i="59" s="1"/>
  <c r="AG744" i="59"/>
  <c r="AF744" i="59" s="1"/>
  <c r="AI744" i="59"/>
  <c r="AH744" i="59" s="1"/>
  <c r="AK744" i="59"/>
  <c r="AJ744" i="59" s="1"/>
  <c r="AM744" i="59"/>
  <c r="AL744" i="59" s="1"/>
  <c r="AO744" i="59"/>
  <c r="AN744" i="59" s="1"/>
  <c r="K745" i="59"/>
  <c r="O745" i="59"/>
  <c r="N745" i="59"/>
  <c r="Q745" i="59"/>
  <c r="P745" i="59"/>
  <c r="S745" i="59"/>
  <c r="R745" i="59"/>
  <c r="U745" i="59"/>
  <c r="T745" i="59"/>
  <c r="W745" i="59"/>
  <c r="V745" i="59"/>
  <c r="Y745" i="59"/>
  <c r="X745" i="59"/>
  <c r="AA745" i="59"/>
  <c r="Z745" i="59"/>
  <c r="AC745" i="59"/>
  <c r="AB745" i="59"/>
  <c r="AE745" i="59"/>
  <c r="AD745" i="59"/>
  <c r="AG745" i="59"/>
  <c r="AF745" i="59"/>
  <c r="AI745" i="59"/>
  <c r="AH745" i="59"/>
  <c r="AK745" i="59"/>
  <c r="AJ745" i="59"/>
  <c r="AM745" i="59"/>
  <c r="AL745" i="59"/>
  <c r="AO745" i="59"/>
  <c r="AN745" i="59"/>
  <c r="K746" i="59"/>
  <c r="O746" i="59"/>
  <c r="N746" i="59" s="1"/>
  <c r="Q746" i="59"/>
  <c r="P746" i="59" s="1"/>
  <c r="S746" i="59"/>
  <c r="R746" i="59" s="1"/>
  <c r="U746" i="59"/>
  <c r="T746" i="59" s="1"/>
  <c r="W746" i="59"/>
  <c r="V746" i="59" s="1"/>
  <c r="Y746" i="59"/>
  <c r="X746" i="59" s="1"/>
  <c r="AA746" i="59"/>
  <c r="Z746" i="59" s="1"/>
  <c r="AC746" i="59"/>
  <c r="AB746" i="59" s="1"/>
  <c r="AE746" i="59"/>
  <c r="AD746" i="59" s="1"/>
  <c r="AG746" i="59"/>
  <c r="AF746" i="59" s="1"/>
  <c r="AI746" i="59"/>
  <c r="AH746" i="59" s="1"/>
  <c r="AK746" i="59"/>
  <c r="AJ746" i="59" s="1"/>
  <c r="AM746" i="59"/>
  <c r="AL746" i="59" s="1"/>
  <c r="AO746" i="59"/>
  <c r="AN746" i="59" s="1"/>
  <c r="AK747" i="59"/>
  <c r="AM747" i="59"/>
  <c r="AO747" i="59"/>
  <c r="AK748" i="59"/>
  <c r="AM748" i="59"/>
  <c r="AO748" i="59"/>
  <c r="K749" i="59"/>
  <c r="O749" i="59"/>
  <c r="N749" i="59"/>
  <c r="Q749" i="59"/>
  <c r="P749" i="59"/>
  <c r="S749" i="59"/>
  <c r="R749" i="59"/>
  <c r="U749" i="59"/>
  <c r="T749" i="59"/>
  <c r="W749" i="59"/>
  <c r="V749" i="59"/>
  <c r="Y749" i="59"/>
  <c r="X749" i="59"/>
  <c r="AA749" i="59"/>
  <c r="Z749" i="59"/>
  <c r="AC749" i="59"/>
  <c r="AB749" i="59"/>
  <c r="AE749" i="59"/>
  <c r="AD749" i="59"/>
  <c r="AG749" i="59"/>
  <c r="AF749" i="59"/>
  <c r="AI749" i="59"/>
  <c r="AH749" i="59"/>
  <c r="AK749" i="59"/>
  <c r="AJ749" i="59"/>
  <c r="AM749" i="59"/>
  <c r="AL749" i="59"/>
  <c r="AO749" i="59"/>
  <c r="AN749" i="59"/>
  <c r="K750" i="59"/>
  <c r="O750" i="59"/>
  <c r="N750" i="59" s="1"/>
  <c r="Q750" i="59"/>
  <c r="P750" i="59" s="1"/>
  <c r="S750" i="59"/>
  <c r="R750" i="59" s="1"/>
  <c r="U750" i="59"/>
  <c r="T750" i="59" s="1"/>
  <c r="W750" i="59"/>
  <c r="V750" i="59" s="1"/>
  <c r="Y750" i="59"/>
  <c r="X750" i="59" s="1"/>
  <c r="AA750" i="59"/>
  <c r="Z750" i="59" s="1"/>
  <c r="AC750" i="59"/>
  <c r="AB750" i="59" s="1"/>
  <c r="AE750" i="59"/>
  <c r="AD750" i="59" s="1"/>
  <c r="AG750" i="59"/>
  <c r="AF750" i="59" s="1"/>
  <c r="AI750" i="59"/>
  <c r="AH750" i="59" s="1"/>
  <c r="AK750" i="59"/>
  <c r="AJ750" i="59" s="1"/>
  <c r="AM750" i="59"/>
  <c r="AL750" i="59" s="1"/>
  <c r="AO750" i="59"/>
  <c r="AN750" i="59" s="1"/>
  <c r="K751" i="59"/>
  <c r="O751" i="59"/>
  <c r="N751" i="59"/>
  <c r="Q751" i="59"/>
  <c r="P751" i="59"/>
  <c r="S751" i="59"/>
  <c r="R751" i="59"/>
  <c r="U751" i="59"/>
  <c r="T751" i="59"/>
  <c r="W751" i="59"/>
  <c r="V751" i="59"/>
  <c r="Y751" i="59"/>
  <c r="X751" i="59"/>
  <c r="AA751" i="59"/>
  <c r="Z751" i="59"/>
  <c r="AC751" i="59"/>
  <c r="AB751" i="59"/>
  <c r="AE751" i="59"/>
  <c r="AD751" i="59"/>
  <c r="AG751" i="59"/>
  <c r="AF751" i="59"/>
  <c r="AI751" i="59"/>
  <c r="AH751" i="59"/>
  <c r="AK751" i="59"/>
  <c r="AJ751" i="59"/>
  <c r="AM751" i="59"/>
  <c r="AL751" i="59"/>
  <c r="AO751" i="59"/>
  <c r="AN751" i="59"/>
  <c r="K752" i="59"/>
  <c r="O752" i="59"/>
  <c r="N752" i="59" s="1"/>
  <c r="Q752" i="59"/>
  <c r="P752" i="59" s="1"/>
  <c r="S752" i="59"/>
  <c r="R752" i="59" s="1"/>
  <c r="U752" i="59"/>
  <c r="T752" i="59" s="1"/>
  <c r="W752" i="59"/>
  <c r="V752" i="59" s="1"/>
  <c r="Y752" i="59"/>
  <c r="X752" i="59" s="1"/>
  <c r="AA752" i="59"/>
  <c r="Z752" i="59" s="1"/>
  <c r="AC752" i="59"/>
  <c r="AB752" i="59" s="1"/>
  <c r="AE752" i="59"/>
  <c r="AD752" i="59" s="1"/>
  <c r="AG752" i="59"/>
  <c r="AF752" i="59" s="1"/>
  <c r="AI752" i="59"/>
  <c r="AH752" i="59" s="1"/>
  <c r="AK752" i="59"/>
  <c r="AJ752" i="59" s="1"/>
  <c r="AM752" i="59"/>
  <c r="AL752" i="59" s="1"/>
  <c r="AO752" i="59"/>
  <c r="AN752" i="59" s="1"/>
  <c r="K753" i="59"/>
  <c r="O753" i="59"/>
  <c r="N753" i="59"/>
  <c r="Q753" i="59"/>
  <c r="P753" i="59"/>
  <c r="S753" i="59"/>
  <c r="R753" i="59"/>
  <c r="U753" i="59"/>
  <c r="T753" i="59"/>
  <c r="W753" i="59"/>
  <c r="V753" i="59"/>
  <c r="Y753" i="59"/>
  <c r="X753" i="59"/>
  <c r="AA753" i="59"/>
  <c r="Z753" i="59"/>
  <c r="AC753" i="59"/>
  <c r="AB753" i="59"/>
  <c r="AE753" i="59"/>
  <c r="AD753" i="59"/>
  <c r="AG753" i="59"/>
  <c r="AF753" i="59"/>
  <c r="AI753" i="59"/>
  <c r="AH753" i="59"/>
  <c r="AK753" i="59"/>
  <c r="AJ753" i="59"/>
  <c r="AM753" i="59"/>
  <c r="AL753" i="59"/>
  <c r="AO753" i="59"/>
  <c r="AN753" i="59"/>
  <c r="K754" i="59"/>
  <c r="O754" i="59"/>
  <c r="N754" i="59" s="1"/>
  <c r="Q754" i="59"/>
  <c r="P754" i="59" s="1"/>
  <c r="S754" i="59"/>
  <c r="R754" i="59" s="1"/>
  <c r="U754" i="59"/>
  <c r="T754" i="59" s="1"/>
  <c r="W754" i="59"/>
  <c r="V754" i="59" s="1"/>
  <c r="Y754" i="59"/>
  <c r="X754" i="59" s="1"/>
  <c r="AA754" i="59"/>
  <c r="Z754" i="59" s="1"/>
  <c r="AC754" i="59"/>
  <c r="AB754" i="59" s="1"/>
  <c r="AE754" i="59"/>
  <c r="AD754" i="59" s="1"/>
  <c r="AG754" i="59"/>
  <c r="AF754" i="59" s="1"/>
  <c r="AI754" i="59"/>
  <c r="AH754" i="59" s="1"/>
  <c r="AK754" i="59"/>
  <c r="AJ754" i="59" s="1"/>
  <c r="AM754" i="59"/>
  <c r="AL754" i="59" s="1"/>
  <c r="AO754" i="59"/>
  <c r="AN754" i="59" s="1"/>
  <c r="K755" i="59"/>
  <c r="O755" i="59"/>
  <c r="N755" i="59"/>
  <c r="Q755" i="59"/>
  <c r="P755" i="59"/>
  <c r="S755" i="59"/>
  <c r="R755" i="59"/>
  <c r="U755" i="59"/>
  <c r="T755" i="59"/>
  <c r="W755" i="59"/>
  <c r="V755" i="59"/>
  <c r="Y755" i="59"/>
  <c r="X755" i="59"/>
  <c r="AA755" i="59"/>
  <c r="Z755" i="59"/>
  <c r="AC755" i="59"/>
  <c r="AB755" i="59"/>
  <c r="AE755" i="59"/>
  <c r="AD755" i="59"/>
  <c r="AG755" i="59"/>
  <c r="AF755" i="59"/>
  <c r="AI755" i="59"/>
  <c r="AH755" i="59"/>
  <c r="AK755" i="59"/>
  <c r="AJ755" i="59"/>
  <c r="AM755" i="59"/>
  <c r="AL755" i="59"/>
  <c r="AO755" i="59"/>
  <c r="AN755" i="59"/>
  <c r="K756" i="59"/>
  <c r="O756" i="59"/>
  <c r="N756" i="59" s="1"/>
  <c r="Q756" i="59"/>
  <c r="P756" i="59" s="1"/>
  <c r="S756" i="59"/>
  <c r="R756" i="59" s="1"/>
  <c r="U756" i="59"/>
  <c r="T756" i="59" s="1"/>
  <c r="W756" i="59"/>
  <c r="V756" i="59" s="1"/>
  <c r="Y756" i="59"/>
  <c r="X756" i="59" s="1"/>
  <c r="AA756" i="59"/>
  <c r="Z756" i="59" s="1"/>
  <c r="AC756" i="59"/>
  <c r="AB756" i="59" s="1"/>
  <c r="AE756" i="59"/>
  <c r="AD756" i="59" s="1"/>
  <c r="AG756" i="59"/>
  <c r="AF756" i="59" s="1"/>
  <c r="AI756" i="59"/>
  <c r="AH756" i="59" s="1"/>
  <c r="AK756" i="59"/>
  <c r="AJ756" i="59" s="1"/>
  <c r="AM756" i="59"/>
  <c r="AL756" i="59" s="1"/>
  <c r="AO756" i="59"/>
  <c r="AN756" i="59" s="1"/>
  <c r="K757" i="59"/>
  <c r="O757" i="59"/>
  <c r="N757" i="59"/>
  <c r="Q757" i="59"/>
  <c r="P757" i="59"/>
  <c r="S757" i="59"/>
  <c r="R757" i="59"/>
  <c r="U757" i="59"/>
  <c r="T757" i="59"/>
  <c r="W757" i="59"/>
  <c r="V757" i="59"/>
  <c r="Y757" i="59"/>
  <c r="X757" i="59"/>
  <c r="AA757" i="59"/>
  <c r="Z757" i="59"/>
  <c r="AC757" i="59"/>
  <c r="AB757" i="59"/>
  <c r="AE757" i="59"/>
  <c r="AD757" i="59"/>
  <c r="AG757" i="59"/>
  <c r="AF757" i="59"/>
  <c r="AI757" i="59"/>
  <c r="AH757" i="59"/>
  <c r="AK757" i="59"/>
  <c r="AJ757" i="59"/>
  <c r="AM757" i="59"/>
  <c r="AL757" i="59"/>
  <c r="AO757" i="59"/>
  <c r="AN757" i="59"/>
  <c r="K758" i="59"/>
  <c r="O758" i="59"/>
  <c r="N758" i="59" s="1"/>
  <c r="Q758" i="59"/>
  <c r="P758" i="59" s="1"/>
  <c r="S758" i="59"/>
  <c r="R758" i="59" s="1"/>
  <c r="U758" i="59"/>
  <c r="T758" i="59" s="1"/>
  <c r="W758" i="59"/>
  <c r="V758" i="59" s="1"/>
  <c r="Y758" i="59"/>
  <c r="X758" i="59" s="1"/>
  <c r="AA758" i="59"/>
  <c r="Z758" i="59" s="1"/>
  <c r="AC758" i="59"/>
  <c r="AB758" i="59" s="1"/>
  <c r="AE758" i="59"/>
  <c r="AD758" i="59" s="1"/>
  <c r="AG758" i="59"/>
  <c r="AF758" i="59" s="1"/>
  <c r="AI758" i="59"/>
  <c r="AH758" i="59" s="1"/>
  <c r="AK758" i="59"/>
  <c r="AJ758" i="59" s="1"/>
  <c r="AM758" i="59"/>
  <c r="AL758" i="59" s="1"/>
  <c r="AO758" i="59"/>
  <c r="AN758" i="59" s="1"/>
  <c r="K759" i="59"/>
  <c r="O759" i="59"/>
  <c r="N759" i="59"/>
  <c r="Q759" i="59"/>
  <c r="P759" i="59"/>
  <c r="S759" i="59"/>
  <c r="R759" i="59"/>
  <c r="U759" i="59"/>
  <c r="T759" i="59"/>
  <c r="W759" i="59"/>
  <c r="V759" i="59"/>
  <c r="Y759" i="59"/>
  <c r="X759" i="59"/>
  <c r="AA759" i="59"/>
  <c r="Z759" i="59"/>
  <c r="AC759" i="59"/>
  <c r="AB759" i="59"/>
  <c r="AE759" i="59"/>
  <c r="AD759" i="59"/>
  <c r="AG759" i="59"/>
  <c r="AF759" i="59"/>
  <c r="AI759" i="59"/>
  <c r="AH759" i="59"/>
  <c r="AK759" i="59"/>
  <c r="AJ759" i="59"/>
  <c r="AM759" i="59"/>
  <c r="AL759" i="59"/>
  <c r="AO759" i="59"/>
  <c r="AN759" i="59"/>
  <c r="K760" i="59"/>
  <c r="O760" i="59"/>
  <c r="N760" i="59" s="1"/>
  <c r="Q760" i="59"/>
  <c r="P760" i="59" s="1"/>
  <c r="S760" i="59"/>
  <c r="R760" i="59" s="1"/>
  <c r="U760" i="59"/>
  <c r="T760" i="59" s="1"/>
  <c r="W760" i="59"/>
  <c r="V760" i="59" s="1"/>
  <c r="Y760" i="59"/>
  <c r="X760" i="59" s="1"/>
  <c r="AA760" i="59"/>
  <c r="Z760" i="59" s="1"/>
  <c r="AC760" i="59"/>
  <c r="AB760" i="59" s="1"/>
  <c r="AE760" i="59"/>
  <c r="AD760" i="59" s="1"/>
  <c r="AG760" i="59"/>
  <c r="AF760" i="59" s="1"/>
  <c r="AI760" i="59"/>
  <c r="AH760" i="59" s="1"/>
  <c r="AK760" i="59"/>
  <c r="AJ760" i="59" s="1"/>
  <c r="AM760" i="59"/>
  <c r="AL760" i="59" s="1"/>
  <c r="AO760" i="59"/>
  <c r="AN760" i="59" s="1"/>
  <c r="K761" i="59"/>
  <c r="O761" i="59"/>
  <c r="N761" i="59"/>
  <c r="Q761" i="59"/>
  <c r="P761" i="59"/>
  <c r="S761" i="59"/>
  <c r="R761" i="59"/>
  <c r="U761" i="59"/>
  <c r="T761" i="59"/>
  <c r="W761" i="59"/>
  <c r="V761" i="59"/>
  <c r="Y761" i="59"/>
  <c r="X761" i="59"/>
  <c r="AA761" i="59"/>
  <c r="Z761" i="59"/>
  <c r="AC761" i="59"/>
  <c r="AB761" i="59"/>
  <c r="AE761" i="59"/>
  <c r="AD761" i="59"/>
  <c r="AG761" i="59"/>
  <c r="AF761" i="59"/>
  <c r="AI761" i="59"/>
  <c r="AH761" i="59"/>
  <c r="AK761" i="59"/>
  <c r="AJ761" i="59"/>
  <c r="AM761" i="59"/>
  <c r="AL761" i="59"/>
  <c r="AO761" i="59"/>
  <c r="AN761" i="59"/>
  <c r="K762" i="59"/>
  <c r="O762" i="59"/>
  <c r="N762" i="59" s="1"/>
  <c r="Q762" i="59"/>
  <c r="P762" i="59" s="1"/>
  <c r="S762" i="59"/>
  <c r="R762" i="59" s="1"/>
  <c r="U762" i="59"/>
  <c r="T762" i="59" s="1"/>
  <c r="W762" i="59"/>
  <c r="V762" i="59" s="1"/>
  <c r="Y762" i="59"/>
  <c r="X762" i="59" s="1"/>
  <c r="AA762" i="59"/>
  <c r="Z762" i="59" s="1"/>
  <c r="AC762" i="59"/>
  <c r="AB762" i="59" s="1"/>
  <c r="AE762" i="59"/>
  <c r="AD762" i="59" s="1"/>
  <c r="AG762" i="59"/>
  <c r="AF762" i="59" s="1"/>
  <c r="AI762" i="59"/>
  <c r="AH762" i="59" s="1"/>
  <c r="AK762" i="59"/>
  <c r="AJ762" i="59" s="1"/>
  <c r="AM762" i="59"/>
  <c r="AL762" i="59" s="1"/>
  <c r="AO762" i="59"/>
  <c r="AN762" i="59" s="1"/>
  <c r="K763" i="59"/>
  <c r="O763" i="59"/>
  <c r="N763" i="59"/>
  <c r="Q763" i="59"/>
  <c r="P763" i="59"/>
  <c r="S763" i="59"/>
  <c r="R763" i="59"/>
  <c r="U763" i="59"/>
  <c r="T763" i="59"/>
  <c r="W763" i="59"/>
  <c r="V763" i="59"/>
  <c r="Y763" i="59"/>
  <c r="X763" i="59"/>
  <c r="AA763" i="59"/>
  <c r="Z763" i="59"/>
  <c r="AC763" i="59"/>
  <c r="AB763" i="59"/>
  <c r="AE763" i="59"/>
  <c r="AD763" i="59"/>
  <c r="AG763" i="59"/>
  <c r="AF763" i="59"/>
  <c r="AI763" i="59"/>
  <c r="AH763" i="59"/>
  <c r="AK763" i="59"/>
  <c r="AJ763" i="59"/>
  <c r="AM763" i="59"/>
  <c r="AL763" i="59"/>
  <c r="AO763" i="59"/>
  <c r="AN763" i="59"/>
  <c r="K764" i="59"/>
  <c r="O764" i="59"/>
  <c r="N764" i="59" s="1"/>
  <c r="Q764" i="59"/>
  <c r="P764" i="59" s="1"/>
  <c r="S764" i="59"/>
  <c r="R764" i="59" s="1"/>
  <c r="U764" i="59"/>
  <c r="T764" i="59" s="1"/>
  <c r="W764" i="59"/>
  <c r="V764" i="59" s="1"/>
  <c r="Y764" i="59"/>
  <c r="X764" i="59" s="1"/>
  <c r="AA764" i="59"/>
  <c r="Z764" i="59" s="1"/>
  <c r="AC764" i="59"/>
  <c r="AB764" i="59" s="1"/>
  <c r="AE764" i="59"/>
  <c r="AD764" i="59" s="1"/>
  <c r="AG764" i="59"/>
  <c r="AF764" i="59" s="1"/>
  <c r="AI764" i="59"/>
  <c r="AH764" i="59" s="1"/>
  <c r="AK764" i="59"/>
  <c r="AJ764" i="59" s="1"/>
  <c r="AM764" i="59"/>
  <c r="AL764" i="59" s="1"/>
  <c r="AO764" i="59"/>
  <c r="AN764" i="59" s="1"/>
  <c r="AK765" i="59"/>
  <c r="AM765" i="59"/>
  <c r="AO765" i="59"/>
  <c r="K766" i="59"/>
  <c r="O766" i="59"/>
  <c r="N766" i="59" s="1"/>
  <c r="Q766" i="59"/>
  <c r="P766" i="59" s="1"/>
  <c r="S766" i="59"/>
  <c r="R766" i="59" s="1"/>
  <c r="U766" i="59"/>
  <c r="T766" i="59" s="1"/>
  <c r="W766" i="59"/>
  <c r="V766" i="59" s="1"/>
  <c r="Y766" i="59"/>
  <c r="X766" i="59" s="1"/>
  <c r="AA766" i="59"/>
  <c r="Z766" i="59" s="1"/>
  <c r="AC766" i="59"/>
  <c r="AB766" i="59" s="1"/>
  <c r="AE766" i="59"/>
  <c r="AD766" i="59" s="1"/>
  <c r="AG766" i="59"/>
  <c r="AF766" i="59" s="1"/>
  <c r="AI766" i="59"/>
  <c r="AH766" i="59" s="1"/>
  <c r="AK766" i="59"/>
  <c r="AJ766" i="59" s="1"/>
  <c r="AM766" i="59"/>
  <c r="AL766" i="59" s="1"/>
  <c r="AO766" i="59"/>
  <c r="AN766" i="59" s="1"/>
  <c r="K767" i="59"/>
  <c r="O767" i="59"/>
  <c r="N767" i="59"/>
  <c r="Q767" i="59"/>
  <c r="P767" i="59"/>
  <c r="S767" i="59"/>
  <c r="R767" i="59"/>
  <c r="U767" i="59"/>
  <c r="T767" i="59"/>
  <c r="W767" i="59"/>
  <c r="V767" i="59"/>
  <c r="Y767" i="59"/>
  <c r="X767" i="59"/>
  <c r="AA767" i="59"/>
  <c r="Z767" i="59"/>
  <c r="AC767" i="59"/>
  <c r="AB767" i="59"/>
  <c r="AE767" i="59"/>
  <c r="AD767" i="59"/>
  <c r="AG767" i="59"/>
  <c r="AF767" i="59"/>
  <c r="AI767" i="59"/>
  <c r="AH767" i="59"/>
  <c r="AK767" i="59"/>
  <c r="AJ767" i="59"/>
  <c r="AM767" i="59"/>
  <c r="AL767" i="59"/>
  <c r="AO767" i="59"/>
  <c r="AN767" i="59"/>
  <c r="K768" i="59"/>
  <c r="O768" i="59"/>
  <c r="N768" i="59" s="1"/>
  <c r="Q768" i="59"/>
  <c r="P768" i="59" s="1"/>
  <c r="S768" i="59"/>
  <c r="R768" i="59" s="1"/>
  <c r="U768" i="59"/>
  <c r="T768" i="59" s="1"/>
  <c r="W768" i="59"/>
  <c r="V768" i="59" s="1"/>
  <c r="Y768" i="59"/>
  <c r="X768" i="59" s="1"/>
  <c r="AA768" i="59"/>
  <c r="Z768" i="59" s="1"/>
  <c r="AC768" i="59"/>
  <c r="AB768" i="59" s="1"/>
  <c r="AE768" i="59"/>
  <c r="AD768" i="59" s="1"/>
  <c r="AG768" i="59"/>
  <c r="AF768" i="59" s="1"/>
  <c r="AI768" i="59"/>
  <c r="AH768" i="59" s="1"/>
  <c r="AK768" i="59"/>
  <c r="AJ768" i="59" s="1"/>
  <c r="AM768" i="59"/>
  <c r="AL768" i="59" s="1"/>
  <c r="AO768" i="59"/>
  <c r="AN768" i="59" s="1"/>
  <c r="K769" i="59"/>
  <c r="O769" i="59"/>
  <c r="N769" i="59"/>
  <c r="Q769" i="59"/>
  <c r="P769" i="59"/>
  <c r="S769" i="59"/>
  <c r="R769" i="59"/>
  <c r="U769" i="59"/>
  <c r="T769" i="59"/>
  <c r="W769" i="59"/>
  <c r="V769" i="59"/>
  <c r="Y769" i="59"/>
  <c r="X769" i="59"/>
  <c r="AA769" i="59"/>
  <c r="Z769" i="59"/>
  <c r="AC769" i="59"/>
  <c r="AB769" i="59"/>
  <c r="AE769" i="59"/>
  <c r="AD769" i="59"/>
  <c r="AG769" i="59"/>
  <c r="AF769" i="59"/>
  <c r="AI769" i="59"/>
  <c r="AH769" i="59"/>
  <c r="AK769" i="59"/>
  <c r="AJ769" i="59"/>
  <c r="AM769" i="59"/>
  <c r="AL769" i="59"/>
  <c r="AO769" i="59"/>
  <c r="AN769" i="59"/>
  <c r="K770" i="59"/>
  <c r="O770" i="59"/>
  <c r="N770" i="59" s="1"/>
  <c r="Q770" i="59"/>
  <c r="P770" i="59" s="1"/>
  <c r="S770" i="59"/>
  <c r="R770" i="59" s="1"/>
  <c r="U770" i="59"/>
  <c r="T770" i="59" s="1"/>
  <c r="W770" i="59"/>
  <c r="V770" i="59" s="1"/>
  <c r="Y770" i="59"/>
  <c r="X770" i="59" s="1"/>
  <c r="AA770" i="59"/>
  <c r="Z770" i="59" s="1"/>
  <c r="AC770" i="59"/>
  <c r="AB770" i="59" s="1"/>
  <c r="AE770" i="59"/>
  <c r="AD770" i="59" s="1"/>
  <c r="AG770" i="59"/>
  <c r="AF770" i="59" s="1"/>
  <c r="AI770" i="59"/>
  <c r="AH770" i="59" s="1"/>
  <c r="AK770" i="59"/>
  <c r="AJ770" i="59" s="1"/>
  <c r="AM770" i="59"/>
  <c r="AL770" i="59" s="1"/>
  <c r="AO770" i="59"/>
  <c r="AN770" i="59" s="1"/>
  <c r="AK771" i="59"/>
  <c r="AM771" i="59"/>
  <c r="AO771" i="59"/>
  <c r="K772" i="59"/>
  <c r="O772" i="59"/>
  <c r="N772" i="59" s="1"/>
  <c r="Q772" i="59"/>
  <c r="P772" i="59" s="1"/>
  <c r="S772" i="59"/>
  <c r="R772" i="59" s="1"/>
  <c r="U772" i="59"/>
  <c r="T772" i="59" s="1"/>
  <c r="W772" i="59"/>
  <c r="V772" i="59" s="1"/>
  <c r="Y772" i="59"/>
  <c r="X772" i="59" s="1"/>
  <c r="AA772" i="59"/>
  <c r="Z772" i="59" s="1"/>
  <c r="AC772" i="59"/>
  <c r="AB772" i="59" s="1"/>
  <c r="AE772" i="59"/>
  <c r="AD772" i="59" s="1"/>
  <c r="AG772" i="59"/>
  <c r="AF772" i="59" s="1"/>
  <c r="AI772" i="59"/>
  <c r="AH772" i="59" s="1"/>
  <c r="AK772" i="59"/>
  <c r="AJ772" i="59" s="1"/>
  <c r="AM772" i="59"/>
  <c r="AL772" i="59" s="1"/>
  <c r="AO772" i="59"/>
  <c r="AN772" i="59" s="1"/>
  <c r="K773" i="59"/>
  <c r="O773" i="59"/>
  <c r="N773" i="59"/>
  <c r="Q773" i="59"/>
  <c r="P773" i="59"/>
  <c r="S773" i="59"/>
  <c r="R773" i="59"/>
  <c r="U773" i="59"/>
  <c r="T773" i="59"/>
  <c r="W773" i="59"/>
  <c r="V773" i="59"/>
  <c r="Y773" i="59"/>
  <c r="X773" i="59"/>
  <c r="AA773" i="59"/>
  <c r="Z773" i="59"/>
  <c r="AC773" i="59"/>
  <c r="AB773" i="59"/>
  <c r="AE773" i="59"/>
  <c r="AD773" i="59"/>
  <c r="AG773" i="59"/>
  <c r="AF773" i="59"/>
  <c r="AI773" i="59"/>
  <c r="AH773" i="59"/>
  <c r="AK773" i="59"/>
  <c r="AJ773" i="59"/>
  <c r="AM773" i="59"/>
  <c r="AL773" i="59"/>
  <c r="AO773" i="59"/>
  <c r="AN773" i="59"/>
  <c r="K774" i="59"/>
  <c r="O774" i="59"/>
  <c r="N774" i="59" s="1"/>
  <c r="Q774" i="59"/>
  <c r="P774" i="59" s="1"/>
  <c r="S774" i="59"/>
  <c r="R774" i="59" s="1"/>
  <c r="U774" i="59"/>
  <c r="T774" i="59" s="1"/>
  <c r="W774" i="59"/>
  <c r="V774" i="59" s="1"/>
  <c r="Y774" i="59"/>
  <c r="X774" i="59" s="1"/>
  <c r="AA774" i="59"/>
  <c r="Z774" i="59" s="1"/>
  <c r="AC774" i="59"/>
  <c r="AB774" i="59" s="1"/>
  <c r="AE774" i="59"/>
  <c r="AD774" i="59" s="1"/>
  <c r="AG774" i="59"/>
  <c r="AF774" i="59" s="1"/>
  <c r="AI774" i="59"/>
  <c r="AH774" i="59" s="1"/>
  <c r="AK774" i="59"/>
  <c r="AJ774" i="59" s="1"/>
  <c r="AM774" i="59"/>
  <c r="AL774" i="59" s="1"/>
  <c r="AO774" i="59"/>
  <c r="AN774" i="59" s="1"/>
  <c r="K775" i="59"/>
  <c r="O775" i="59"/>
  <c r="N775" i="59"/>
  <c r="Q775" i="59"/>
  <c r="P775" i="59"/>
  <c r="S775" i="59"/>
  <c r="R775" i="59"/>
  <c r="U775" i="59"/>
  <c r="T775" i="59"/>
  <c r="W775" i="59"/>
  <c r="V775" i="59"/>
  <c r="Y775" i="59"/>
  <c r="X775" i="59"/>
  <c r="AA775" i="59"/>
  <c r="Z775" i="59"/>
  <c r="AC775" i="59"/>
  <c r="AB775" i="59"/>
  <c r="AE775" i="59"/>
  <c r="AD775" i="59"/>
  <c r="AG775" i="59"/>
  <c r="AF775" i="59"/>
  <c r="AI775" i="59"/>
  <c r="AH775" i="59"/>
  <c r="AK775" i="59"/>
  <c r="AJ775" i="59"/>
  <c r="AM775" i="59"/>
  <c r="AL775" i="59"/>
  <c r="AO775" i="59"/>
  <c r="AN775" i="59"/>
  <c r="K776" i="59"/>
  <c r="O776" i="59"/>
  <c r="N776" i="59" s="1"/>
  <c r="Q776" i="59"/>
  <c r="P776" i="59" s="1"/>
  <c r="S776" i="59"/>
  <c r="R776" i="59" s="1"/>
  <c r="U776" i="59"/>
  <c r="T776" i="59" s="1"/>
  <c r="W776" i="59"/>
  <c r="V776" i="59" s="1"/>
  <c r="Y776" i="59"/>
  <c r="X776" i="59" s="1"/>
  <c r="AA776" i="59"/>
  <c r="Z776" i="59" s="1"/>
  <c r="AC776" i="59"/>
  <c r="AB776" i="59" s="1"/>
  <c r="AE776" i="59"/>
  <c r="AD776" i="59" s="1"/>
  <c r="AG776" i="59"/>
  <c r="AF776" i="59" s="1"/>
  <c r="AI776" i="59"/>
  <c r="AH776" i="59" s="1"/>
  <c r="AK776" i="59"/>
  <c r="AJ776" i="59" s="1"/>
  <c r="AM776" i="59"/>
  <c r="AL776" i="59" s="1"/>
  <c r="AO776" i="59"/>
  <c r="AN776" i="59" s="1"/>
  <c r="K777" i="59"/>
  <c r="O777" i="59"/>
  <c r="N777" i="59"/>
  <c r="Q777" i="59"/>
  <c r="P777" i="59"/>
  <c r="S777" i="59"/>
  <c r="R777" i="59"/>
  <c r="U777" i="59"/>
  <c r="T777" i="59"/>
  <c r="W777" i="59"/>
  <c r="V777" i="59"/>
  <c r="Y777" i="59"/>
  <c r="X777" i="59"/>
  <c r="AA777" i="59"/>
  <c r="Z777" i="59"/>
  <c r="AC777" i="59"/>
  <c r="AB777" i="59"/>
  <c r="AE777" i="59"/>
  <c r="AD777" i="59"/>
  <c r="AG777" i="59"/>
  <c r="AF777" i="59"/>
  <c r="AI777" i="59"/>
  <c r="AH777" i="59"/>
  <c r="AK777" i="59"/>
  <c r="AJ777" i="59"/>
  <c r="AM777" i="59"/>
  <c r="AL777" i="59"/>
  <c r="AO777" i="59"/>
  <c r="AN777" i="59"/>
  <c r="K778" i="59"/>
  <c r="O778" i="59"/>
  <c r="N778" i="59" s="1"/>
  <c r="Q778" i="59"/>
  <c r="P778" i="59" s="1"/>
  <c r="S778" i="59"/>
  <c r="R778" i="59" s="1"/>
  <c r="U778" i="59"/>
  <c r="T778" i="59" s="1"/>
  <c r="W778" i="59"/>
  <c r="V778" i="59" s="1"/>
  <c r="Y778" i="59"/>
  <c r="X778" i="59" s="1"/>
  <c r="AA778" i="59"/>
  <c r="Z778" i="59" s="1"/>
  <c r="AC778" i="59"/>
  <c r="AB778" i="59" s="1"/>
  <c r="AE778" i="59"/>
  <c r="AD778" i="59" s="1"/>
  <c r="AG778" i="59"/>
  <c r="AF778" i="59" s="1"/>
  <c r="AI778" i="59"/>
  <c r="AH778" i="59" s="1"/>
  <c r="AK778" i="59"/>
  <c r="AJ778" i="59" s="1"/>
  <c r="AM778" i="59"/>
  <c r="AL778" i="59" s="1"/>
  <c r="AO778" i="59"/>
  <c r="AN778" i="59" s="1"/>
  <c r="K779" i="59"/>
  <c r="O779" i="59"/>
  <c r="N779" i="59"/>
  <c r="Q779" i="59"/>
  <c r="P779" i="59"/>
  <c r="S779" i="59"/>
  <c r="R779" i="59"/>
  <c r="U779" i="59"/>
  <c r="T779" i="59"/>
  <c r="W779" i="59"/>
  <c r="V779" i="59"/>
  <c r="Y779" i="59"/>
  <c r="X779" i="59"/>
  <c r="AA779" i="59"/>
  <c r="Z779" i="59"/>
  <c r="AC779" i="59"/>
  <c r="AB779" i="59"/>
  <c r="AE779" i="59"/>
  <c r="AD779" i="59"/>
  <c r="AG779" i="59"/>
  <c r="AF779" i="59"/>
  <c r="AI779" i="59"/>
  <c r="AH779" i="59"/>
  <c r="AK779" i="59"/>
  <c r="AJ779" i="59"/>
  <c r="AM779" i="59"/>
  <c r="AL779" i="59"/>
  <c r="AO779" i="59"/>
  <c r="AN779" i="59"/>
  <c r="K780" i="59"/>
  <c r="O780" i="59"/>
  <c r="N780" i="59" s="1"/>
  <c r="Q780" i="59"/>
  <c r="P780" i="59" s="1"/>
  <c r="S780" i="59"/>
  <c r="R780" i="59" s="1"/>
  <c r="U780" i="59"/>
  <c r="T780" i="59" s="1"/>
  <c r="W780" i="59"/>
  <c r="V780" i="59" s="1"/>
  <c r="Y780" i="59"/>
  <c r="X780" i="59" s="1"/>
  <c r="AA780" i="59"/>
  <c r="Z780" i="59" s="1"/>
  <c r="AC780" i="59"/>
  <c r="AB780" i="59" s="1"/>
  <c r="AE780" i="59"/>
  <c r="AD780" i="59" s="1"/>
  <c r="AG780" i="59"/>
  <c r="AF780" i="59" s="1"/>
  <c r="AI780" i="59"/>
  <c r="AH780" i="59" s="1"/>
  <c r="AK780" i="59"/>
  <c r="AJ780" i="59" s="1"/>
  <c r="AM780" i="59"/>
  <c r="AL780" i="59" s="1"/>
  <c r="AO780" i="59"/>
  <c r="AN780" i="59" s="1"/>
  <c r="K781" i="59"/>
  <c r="O781" i="59"/>
  <c r="N781" i="59"/>
  <c r="Q781" i="59"/>
  <c r="P781" i="59"/>
  <c r="S781" i="59"/>
  <c r="R781" i="59"/>
  <c r="U781" i="59"/>
  <c r="T781" i="59"/>
  <c r="W781" i="59"/>
  <c r="V781" i="59"/>
  <c r="Y781" i="59"/>
  <c r="X781" i="59"/>
  <c r="AA781" i="59"/>
  <c r="Z781" i="59"/>
  <c r="AC781" i="59"/>
  <c r="AB781" i="59"/>
  <c r="AE781" i="59"/>
  <c r="AD781" i="59"/>
  <c r="AG781" i="59"/>
  <c r="AF781" i="59"/>
  <c r="AI781" i="59"/>
  <c r="AH781" i="59"/>
  <c r="AK781" i="59"/>
  <c r="AJ781" i="59"/>
  <c r="AM781" i="59"/>
  <c r="AL781" i="59"/>
  <c r="AO781" i="59"/>
  <c r="AN781" i="59"/>
  <c r="K782" i="59"/>
  <c r="O782" i="59"/>
  <c r="N782" i="59" s="1"/>
  <c r="Q782" i="59"/>
  <c r="P782" i="59" s="1"/>
  <c r="S782" i="59"/>
  <c r="R782" i="59" s="1"/>
  <c r="U782" i="59"/>
  <c r="T782" i="59" s="1"/>
  <c r="W782" i="59"/>
  <c r="V782" i="59" s="1"/>
  <c r="Y782" i="59"/>
  <c r="X782" i="59" s="1"/>
  <c r="AA782" i="59"/>
  <c r="Z782" i="59" s="1"/>
  <c r="AC782" i="59"/>
  <c r="AB782" i="59" s="1"/>
  <c r="AE782" i="59"/>
  <c r="AD782" i="59" s="1"/>
  <c r="AG782" i="59"/>
  <c r="AF782" i="59" s="1"/>
  <c r="AI782" i="59"/>
  <c r="AH782" i="59" s="1"/>
  <c r="AK782" i="59"/>
  <c r="AJ782" i="59" s="1"/>
  <c r="AM782" i="59"/>
  <c r="AL782" i="59" s="1"/>
  <c r="AO782" i="59"/>
  <c r="AN782" i="59" s="1"/>
  <c r="AK783" i="59"/>
  <c r="AM783" i="59"/>
  <c r="AO783" i="59"/>
  <c r="AK784" i="59"/>
  <c r="AM784" i="59"/>
  <c r="AO784" i="59"/>
  <c r="K785" i="59"/>
  <c r="O785" i="59"/>
  <c r="N785" i="59"/>
  <c r="Q785" i="59"/>
  <c r="P785" i="59"/>
  <c r="S785" i="59"/>
  <c r="R785" i="59"/>
  <c r="U785" i="59"/>
  <c r="T785" i="59"/>
  <c r="W785" i="59"/>
  <c r="V785" i="59"/>
  <c r="Y785" i="59"/>
  <c r="X785" i="59"/>
  <c r="AA785" i="59"/>
  <c r="Z785" i="59"/>
  <c r="AC785" i="59"/>
  <c r="AB785" i="59"/>
  <c r="AE785" i="59"/>
  <c r="AD785" i="59"/>
  <c r="AG785" i="59"/>
  <c r="AF785" i="59"/>
  <c r="AI785" i="59"/>
  <c r="AH785" i="59"/>
  <c r="AK785" i="59"/>
  <c r="AJ785" i="59"/>
  <c r="AM785" i="59"/>
  <c r="AL785" i="59"/>
  <c r="AO785" i="59"/>
  <c r="AN785" i="59"/>
  <c r="K786" i="59"/>
  <c r="O786" i="59"/>
  <c r="N786" i="59" s="1"/>
  <c r="Q786" i="59"/>
  <c r="P786" i="59" s="1"/>
  <c r="S786" i="59"/>
  <c r="R786" i="59" s="1"/>
  <c r="U786" i="59"/>
  <c r="T786" i="59" s="1"/>
  <c r="W786" i="59"/>
  <c r="V786" i="59" s="1"/>
  <c r="Y786" i="59"/>
  <c r="X786" i="59" s="1"/>
  <c r="AA786" i="59"/>
  <c r="Z786" i="59" s="1"/>
  <c r="AC786" i="59"/>
  <c r="AB786" i="59" s="1"/>
  <c r="AE786" i="59"/>
  <c r="AD786" i="59" s="1"/>
  <c r="AG786" i="59"/>
  <c r="AF786" i="59" s="1"/>
  <c r="AI786" i="59"/>
  <c r="AH786" i="59" s="1"/>
  <c r="AK786" i="59"/>
  <c r="AJ786" i="59" s="1"/>
  <c r="AM786" i="59"/>
  <c r="AL786" i="59" s="1"/>
  <c r="AO786" i="59"/>
  <c r="AN786" i="59" s="1"/>
  <c r="K787" i="59"/>
  <c r="O787" i="59"/>
  <c r="N787" i="59"/>
  <c r="Q787" i="59"/>
  <c r="P787" i="59"/>
  <c r="S787" i="59"/>
  <c r="R787" i="59"/>
  <c r="U787" i="59"/>
  <c r="T787" i="59"/>
  <c r="W787" i="59"/>
  <c r="V787" i="59"/>
  <c r="Y787" i="59"/>
  <c r="X787" i="59"/>
  <c r="AA787" i="59"/>
  <c r="Z787" i="59"/>
  <c r="AC787" i="59"/>
  <c r="AB787" i="59"/>
  <c r="AE787" i="59"/>
  <c r="AD787" i="59"/>
  <c r="AG787" i="59"/>
  <c r="AF787" i="59"/>
  <c r="AI787" i="59"/>
  <c r="AH787" i="59"/>
  <c r="AK787" i="59"/>
  <c r="AJ787" i="59"/>
  <c r="AM787" i="59"/>
  <c r="AL787" i="59"/>
  <c r="AO787" i="59"/>
  <c r="AN787" i="59"/>
  <c r="K788" i="59"/>
  <c r="O788" i="59"/>
  <c r="N788" i="59" s="1"/>
  <c r="Q788" i="59"/>
  <c r="P788" i="59" s="1"/>
  <c r="S788" i="59"/>
  <c r="R788" i="59" s="1"/>
  <c r="U788" i="59"/>
  <c r="T788" i="59" s="1"/>
  <c r="W788" i="59"/>
  <c r="V788" i="59" s="1"/>
  <c r="Y788" i="59"/>
  <c r="X788" i="59" s="1"/>
  <c r="AA788" i="59"/>
  <c r="Z788" i="59" s="1"/>
  <c r="AC788" i="59"/>
  <c r="AB788" i="59" s="1"/>
  <c r="AE788" i="59"/>
  <c r="AD788" i="59" s="1"/>
  <c r="AG788" i="59"/>
  <c r="AF788" i="59" s="1"/>
  <c r="AI788" i="59"/>
  <c r="AH788" i="59" s="1"/>
  <c r="AK788" i="59"/>
  <c r="AJ788" i="59" s="1"/>
  <c r="AM788" i="59"/>
  <c r="AL788" i="59" s="1"/>
  <c r="AO788" i="59"/>
  <c r="AN788" i="59" s="1"/>
  <c r="K789" i="59"/>
  <c r="O789" i="59"/>
  <c r="N789" i="59"/>
  <c r="Q789" i="59"/>
  <c r="P789" i="59"/>
  <c r="S789" i="59"/>
  <c r="R789" i="59"/>
  <c r="U789" i="59"/>
  <c r="T789" i="59"/>
  <c r="W789" i="59"/>
  <c r="V789" i="59"/>
  <c r="Y789" i="59"/>
  <c r="X789" i="59"/>
  <c r="AA789" i="59"/>
  <c r="Z789" i="59"/>
  <c r="AC789" i="59"/>
  <c r="AB789" i="59"/>
  <c r="AE789" i="59"/>
  <c r="AD789" i="59"/>
  <c r="AG789" i="59"/>
  <c r="AF789" i="59"/>
  <c r="AI789" i="59"/>
  <c r="AH789" i="59"/>
  <c r="AK789" i="59"/>
  <c r="AJ789" i="59"/>
  <c r="AM789" i="59"/>
  <c r="AL789" i="59"/>
  <c r="AO789" i="59"/>
  <c r="AN789" i="59"/>
  <c r="K790" i="59"/>
  <c r="O790" i="59"/>
  <c r="N790" i="59" s="1"/>
  <c r="Q790" i="59"/>
  <c r="P790" i="59" s="1"/>
  <c r="S790" i="59"/>
  <c r="R790" i="59" s="1"/>
  <c r="U790" i="59"/>
  <c r="T790" i="59" s="1"/>
  <c r="W790" i="59"/>
  <c r="V790" i="59" s="1"/>
  <c r="Y790" i="59"/>
  <c r="X790" i="59" s="1"/>
  <c r="AA790" i="59"/>
  <c r="Z790" i="59" s="1"/>
  <c r="AC790" i="59"/>
  <c r="AB790" i="59" s="1"/>
  <c r="AE790" i="59"/>
  <c r="AD790" i="59" s="1"/>
  <c r="AG790" i="59"/>
  <c r="AF790" i="59" s="1"/>
  <c r="AI790" i="59"/>
  <c r="AH790" i="59" s="1"/>
  <c r="AK790" i="59"/>
  <c r="AJ790" i="59" s="1"/>
  <c r="AM790" i="59"/>
  <c r="AL790" i="59" s="1"/>
  <c r="AO790" i="59"/>
  <c r="AN790" i="59" s="1"/>
  <c r="K791" i="59"/>
  <c r="O791" i="59"/>
  <c r="N791" i="59"/>
  <c r="Q791" i="59"/>
  <c r="P791" i="59"/>
  <c r="S791" i="59"/>
  <c r="R791" i="59"/>
  <c r="U791" i="59"/>
  <c r="T791" i="59"/>
  <c r="W791" i="59"/>
  <c r="V791" i="59"/>
  <c r="Y791" i="59"/>
  <c r="X791" i="59"/>
  <c r="AA791" i="59"/>
  <c r="Z791" i="59"/>
  <c r="AC791" i="59"/>
  <c r="AB791" i="59"/>
  <c r="AE791" i="59"/>
  <c r="AD791" i="59"/>
  <c r="AG791" i="59"/>
  <c r="AF791" i="59"/>
  <c r="AI791" i="59"/>
  <c r="AH791" i="59"/>
  <c r="AK791" i="59"/>
  <c r="AJ791" i="59"/>
  <c r="AM791" i="59"/>
  <c r="AL791" i="59"/>
  <c r="AO791" i="59"/>
  <c r="AN791" i="59"/>
  <c r="K792" i="59"/>
  <c r="O792" i="59"/>
  <c r="N792" i="59" s="1"/>
  <c r="Q792" i="59"/>
  <c r="P792" i="59" s="1"/>
  <c r="S792" i="59"/>
  <c r="R792" i="59" s="1"/>
  <c r="U792" i="59"/>
  <c r="T792" i="59" s="1"/>
  <c r="W792" i="59"/>
  <c r="V792" i="59" s="1"/>
  <c r="Y792" i="59"/>
  <c r="X792" i="59" s="1"/>
  <c r="AA792" i="59"/>
  <c r="Z792" i="59" s="1"/>
  <c r="AC792" i="59"/>
  <c r="AB792" i="59" s="1"/>
  <c r="AE792" i="59"/>
  <c r="AD792" i="59" s="1"/>
  <c r="AG792" i="59"/>
  <c r="AF792" i="59" s="1"/>
  <c r="AI792" i="59"/>
  <c r="AH792" i="59" s="1"/>
  <c r="AK792" i="59"/>
  <c r="AJ792" i="59" s="1"/>
  <c r="AM792" i="59"/>
  <c r="AL792" i="59" s="1"/>
  <c r="AO792" i="59"/>
  <c r="AN792" i="59" s="1"/>
  <c r="K793" i="59"/>
  <c r="O793" i="59"/>
  <c r="N793" i="59"/>
  <c r="Q793" i="59"/>
  <c r="P793" i="59"/>
  <c r="S793" i="59"/>
  <c r="R793" i="59"/>
  <c r="U793" i="59"/>
  <c r="T793" i="59"/>
  <c r="W793" i="59"/>
  <c r="V793" i="59"/>
  <c r="Y793" i="59"/>
  <c r="X793" i="59"/>
  <c r="AA793" i="59"/>
  <c r="Z793" i="59"/>
  <c r="AC793" i="59"/>
  <c r="AB793" i="59"/>
  <c r="AE793" i="59"/>
  <c r="AD793" i="59"/>
  <c r="AG793" i="59"/>
  <c r="AF793" i="59"/>
  <c r="AI793" i="59"/>
  <c r="AH793" i="59"/>
  <c r="AK793" i="59"/>
  <c r="AJ793" i="59"/>
  <c r="AM793" i="59"/>
  <c r="AL793" i="59"/>
  <c r="AO793" i="59"/>
  <c r="AN793" i="59"/>
  <c r="K794" i="59"/>
  <c r="O794" i="59"/>
  <c r="N794" i="59" s="1"/>
  <c r="Q794" i="59"/>
  <c r="P794" i="59" s="1"/>
  <c r="S794" i="59"/>
  <c r="R794" i="59" s="1"/>
  <c r="U794" i="59"/>
  <c r="T794" i="59" s="1"/>
  <c r="W794" i="59"/>
  <c r="V794" i="59" s="1"/>
  <c r="Y794" i="59"/>
  <c r="X794" i="59" s="1"/>
  <c r="AA794" i="59"/>
  <c r="Z794" i="59" s="1"/>
  <c r="AC794" i="59"/>
  <c r="AB794" i="59" s="1"/>
  <c r="AE794" i="59"/>
  <c r="AD794" i="59" s="1"/>
  <c r="AG794" i="59"/>
  <c r="AF794" i="59" s="1"/>
  <c r="AI794" i="59"/>
  <c r="AH794" i="59" s="1"/>
  <c r="AK794" i="59"/>
  <c r="AJ794" i="59" s="1"/>
  <c r="AM794" i="59"/>
  <c r="AL794" i="59" s="1"/>
  <c r="AO794" i="59"/>
  <c r="AN794" i="59" s="1"/>
  <c r="K795" i="59"/>
  <c r="O795" i="59"/>
  <c r="N795" i="59"/>
  <c r="Q795" i="59"/>
  <c r="P795" i="59"/>
  <c r="S795" i="59"/>
  <c r="R795" i="59"/>
  <c r="U795" i="59"/>
  <c r="T795" i="59"/>
  <c r="W795" i="59"/>
  <c r="V795" i="59"/>
  <c r="Y795" i="59"/>
  <c r="X795" i="59"/>
  <c r="AA795" i="59"/>
  <c r="Z795" i="59"/>
  <c r="AC795" i="59"/>
  <c r="AB795" i="59"/>
  <c r="AE795" i="59"/>
  <c r="AD795" i="59"/>
  <c r="AG795" i="59"/>
  <c r="AF795" i="59"/>
  <c r="AI795" i="59"/>
  <c r="AH795" i="59"/>
  <c r="AK795" i="59"/>
  <c r="AJ795" i="59"/>
  <c r="AM795" i="59"/>
  <c r="AL795" i="59"/>
  <c r="AO795" i="59"/>
  <c r="AN795" i="59"/>
  <c r="K796" i="59"/>
  <c r="O796" i="59"/>
  <c r="N796" i="59" s="1"/>
  <c r="Q796" i="59"/>
  <c r="P796" i="59" s="1"/>
  <c r="S796" i="59"/>
  <c r="R796" i="59" s="1"/>
  <c r="U796" i="59"/>
  <c r="T796" i="59" s="1"/>
  <c r="W796" i="59"/>
  <c r="V796" i="59" s="1"/>
  <c r="Y796" i="59"/>
  <c r="X796" i="59" s="1"/>
  <c r="AA796" i="59"/>
  <c r="Z796" i="59" s="1"/>
  <c r="AC796" i="59"/>
  <c r="AB796" i="59" s="1"/>
  <c r="AE796" i="59"/>
  <c r="AD796" i="59" s="1"/>
  <c r="AG796" i="59"/>
  <c r="AF796" i="59" s="1"/>
  <c r="AI796" i="59"/>
  <c r="AH796" i="59" s="1"/>
  <c r="AK796" i="59"/>
  <c r="AJ796" i="59" s="1"/>
  <c r="AM796" i="59"/>
  <c r="AL796" i="59" s="1"/>
  <c r="AO796" i="59"/>
  <c r="AN796" i="59" s="1"/>
  <c r="K797" i="59"/>
  <c r="O797" i="59"/>
  <c r="N797" i="59"/>
  <c r="Q797" i="59"/>
  <c r="P797" i="59"/>
  <c r="S797" i="59"/>
  <c r="R797" i="59"/>
  <c r="U797" i="59"/>
  <c r="T797" i="59"/>
  <c r="W797" i="59"/>
  <c r="V797" i="59"/>
  <c r="Y797" i="59"/>
  <c r="X797" i="59"/>
  <c r="AA797" i="59"/>
  <c r="Z797" i="59"/>
  <c r="AC797" i="59"/>
  <c r="AB797" i="59"/>
  <c r="AE797" i="59"/>
  <c r="AD797" i="59"/>
  <c r="AG797" i="59"/>
  <c r="AF797" i="59"/>
  <c r="AI797" i="59"/>
  <c r="AH797" i="59"/>
  <c r="AK797" i="59"/>
  <c r="AJ797" i="59"/>
  <c r="AM797" i="59"/>
  <c r="AL797" i="59"/>
  <c r="AO797" i="59"/>
  <c r="AN797" i="59"/>
  <c r="K798" i="59"/>
  <c r="O798" i="59"/>
  <c r="N798" i="59" s="1"/>
  <c r="Q798" i="59"/>
  <c r="P798" i="59" s="1"/>
  <c r="S798" i="59"/>
  <c r="R798" i="59" s="1"/>
  <c r="U798" i="59"/>
  <c r="T798" i="59" s="1"/>
  <c r="W798" i="59"/>
  <c r="V798" i="59" s="1"/>
  <c r="Y798" i="59"/>
  <c r="X798" i="59" s="1"/>
  <c r="AA798" i="59"/>
  <c r="Z798" i="59" s="1"/>
  <c r="AC798" i="59"/>
  <c r="AB798" i="59" s="1"/>
  <c r="AE798" i="59"/>
  <c r="AD798" i="59" s="1"/>
  <c r="AG798" i="59"/>
  <c r="AF798" i="59" s="1"/>
  <c r="AI798" i="59"/>
  <c r="AH798" i="59" s="1"/>
  <c r="AK798" i="59"/>
  <c r="AJ798" i="59" s="1"/>
  <c r="AM798" i="59"/>
  <c r="AL798" i="59" s="1"/>
  <c r="AO798" i="59"/>
  <c r="AN798" i="59" s="1"/>
  <c r="K799" i="59"/>
  <c r="O799" i="59"/>
  <c r="N799" i="59"/>
  <c r="Q799" i="59"/>
  <c r="P799" i="59"/>
  <c r="S799" i="59"/>
  <c r="R799" i="59"/>
  <c r="U799" i="59"/>
  <c r="T799" i="59"/>
  <c r="W799" i="59"/>
  <c r="V799" i="59"/>
  <c r="Y799" i="59"/>
  <c r="X799" i="59"/>
  <c r="AA799" i="59"/>
  <c r="Z799" i="59"/>
  <c r="AC799" i="59"/>
  <c r="AB799" i="59"/>
  <c r="AE799" i="59"/>
  <c r="AD799" i="59"/>
  <c r="AG799" i="59"/>
  <c r="AF799" i="59"/>
  <c r="AI799" i="59"/>
  <c r="AH799" i="59"/>
  <c r="AK799" i="59"/>
  <c r="AJ799" i="59"/>
  <c r="AM799" i="59"/>
  <c r="AL799" i="59"/>
  <c r="AO799" i="59"/>
  <c r="AN799" i="59"/>
  <c r="K800" i="59"/>
  <c r="O800" i="59"/>
  <c r="N800" i="59" s="1"/>
  <c r="Q800" i="59"/>
  <c r="P800" i="59" s="1"/>
  <c r="S800" i="59"/>
  <c r="R800" i="59" s="1"/>
  <c r="U800" i="59"/>
  <c r="T800" i="59" s="1"/>
  <c r="W800" i="59"/>
  <c r="V800" i="59" s="1"/>
  <c r="Y800" i="59"/>
  <c r="X800" i="59" s="1"/>
  <c r="AA800" i="59"/>
  <c r="Z800" i="59" s="1"/>
  <c r="AC800" i="59"/>
  <c r="AB800" i="59" s="1"/>
  <c r="AE800" i="59"/>
  <c r="AD800" i="59" s="1"/>
  <c r="AG800" i="59"/>
  <c r="AF800" i="59" s="1"/>
  <c r="AI800" i="59"/>
  <c r="AH800" i="59" s="1"/>
  <c r="AK800" i="59"/>
  <c r="AJ800" i="59" s="1"/>
  <c r="AM800" i="59"/>
  <c r="AL800" i="59" s="1"/>
  <c r="AO800" i="59"/>
  <c r="AN800" i="59" s="1"/>
  <c r="AK801" i="59"/>
  <c r="AM801" i="59"/>
  <c r="AO801" i="59"/>
  <c r="K802" i="59"/>
  <c r="O802" i="59"/>
  <c r="N802" i="59" s="1"/>
  <c r="Q802" i="59"/>
  <c r="P802" i="59" s="1"/>
  <c r="S802" i="59"/>
  <c r="R802" i="59" s="1"/>
  <c r="U802" i="59"/>
  <c r="T802" i="59" s="1"/>
  <c r="W802" i="59"/>
  <c r="V802" i="59" s="1"/>
  <c r="Y802" i="59"/>
  <c r="X802" i="59" s="1"/>
  <c r="AA802" i="59"/>
  <c r="Z802" i="59" s="1"/>
  <c r="AC802" i="59"/>
  <c r="AB802" i="59" s="1"/>
  <c r="AE802" i="59"/>
  <c r="AD802" i="59" s="1"/>
  <c r="AG802" i="59"/>
  <c r="AF802" i="59" s="1"/>
  <c r="AI802" i="59"/>
  <c r="AH802" i="59" s="1"/>
  <c r="AK802" i="59"/>
  <c r="AJ802" i="59" s="1"/>
  <c r="AM802" i="59"/>
  <c r="AL802" i="59" s="1"/>
  <c r="AO802" i="59"/>
  <c r="AN802" i="59" s="1"/>
  <c r="K803" i="59"/>
  <c r="O803" i="59"/>
  <c r="N803" i="59"/>
  <c r="Q803" i="59"/>
  <c r="P803" i="59"/>
  <c r="S803" i="59"/>
  <c r="R803" i="59"/>
  <c r="U803" i="59"/>
  <c r="T803" i="59"/>
  <c r="W803" i="59"/>
  <c r="V803" i="59"/>
  <c r="Y803" i="59"/>
  <c r="X803" i="59"/>
  <c r="AA803" i="59"/>
  <c r="Z803" i="59"/>
  <c r="AC803" i="59"/>
  <c r="AB803" i="59"/>
  <c r="AE803" i="59"/>
  <c r="AD803" i="59"/>
  <c r="AG803" i="59"/>
  <c r="AF803" i="59"/>
  <c r="AI803" i="59"/>
  <c r="AH803" i="59"/>
  <c r="AK803" i="59"/>
  <c r="AJ803" i="59"/>
  <c r="AM803" i="59"/>
  <c r="AL803" i="59"/>
  <c r="AO803" i="59"/>
  <c r="AN803" i="59"/>
  <c r="K804" i="59"/>
  <c r="O804" i="59"/>
  <c r="N804" i="59" s="1"/>
  <c r="Q804" i="59"/>
  <c r="P804" i="59" s="1"/>
  <c r="S804" i="59"/>
  <c r="R804" i="59" s="1"/>
  <c r="U804" i="59"/>
  <c r="T804" i="59" s="1"/>
  <c r="W804" i="59"/>
  <c r="V804" i="59" s="1"/>
  <c r="Y804" i="59"/>
  <c r="X804" i="59" s="1"/>
  <c r="AA804" i="59"/>
  <c r="Z804" i="59" s="1"/>
  <c r="AC804" i="59"/>
  <c r="AB804" i="59" s="1"/>
  <c r="AE804" i="59"/>
  <c r="AD804" i="59" s="1"/>
  <c r="AG804" i="59"/>
  <c r="AF804" i="59" s="1"/>
  <c r="AI804" i="59"/>
  <c r="AH804" i="59" s="1"/>
  <c r="AK804" i="59"/>
  <c r="AJ804" i="59" s="1"/>
  <c r="AM804" i="59"/>
  <c r="AL804" i="59" s="1"/>
  <c r="AO804" i="59"/>
  <c r="AN804" i="59" s="1"/>
  <c r="K805" i="59"/>
  <c r="O805" i="59"/>
  <c r="N805" i="59"/>
  <c r="Q805" i="59"/>
  <c r="P805" i="59"/>
  <c r="S805" i="59"/>
  <c r="R805" i="59"/>
  <c r="U805" i="59"/>
  <c r="T805" i="59"/>
  <c r="W805" i="59"/>
  <c r="V805" i="59"/>
  <c r="Y805" i="59"/>
  <c r="X805" i="59"/>
  <c r="AA805" i="59"/>
  <c r="Z805" i="59"/>
  <c r="AC805" i="59"/>
  <c r="AB805" i="59"/>
  <c r="AE805" i="59"/>
  <c r="AD805" i="59"/>
  <c r="AG805" i="59"/>
  <c r="AF805" i="59"/>
  <c r="AI805" i="59"/>
  <c r="AH805" i="59"/>
  <c r="AK805" i="59"/>
  <c r="AJ805" i="59"/>
  <c r="AM805" i="59"/>
  <c r="AL805" i="59"/>
  <c r="AO805" i="59"/>
  <c r="AN805" i="59"/>
  <c r="K806" i="59"/>
  <c r="O806" i="59"/>
  <c r="N806" i="59" s="1"/>
  <c r="Q806" i="59"/>
  <c r="P806" i="59" s="1"/>
  <c r="S806" i="59"/>
  <c r="R806" i="59" s="1"/>
  <c r="U806" i="59"/>
  <c r="T806" i="59" s="1"/>
  <c r="W806" i="59"/>
  <c r="V806" i="59" s="1"/>
  <c r="Y806" i="59"/>
  <c r="X806" i="59" s="1"/>
  <c r="AA806" i="59"/>
  <c r="Z806" i="59" s="1"/>
  <c r="AC806" i="59"/>
  <c r="AB806" i="59" s="1"/>
  <c r="AE806" i="59"/>
  <c r="AD806" i="59" s="1"/>
  <c r="AG806" i="59"/>
  <c r="AF806" i="59" s="1"/>
  <c r="AI806" i="59"/>
  <c r="AH806" i="59" s="1"/>
  <c r="AK806" i="59"/>
  <c r="AJ806" i="59" s="1"/>
  <c r="AM806" i="59"/>
  <c r="AL806" i="59" s="1"/>
  <c r="AO806" i="59"/>
  <c r="AN806" i="59" s="1"/>
  <c r="AK807" i="59"/>
  <c r="AM807" i="59"/>
  <c r="AO807" i="59"/>
  <c r="K808" i="59"/>
  <c r="O808" i="59"/>
  <c r="N808" i="59" s="1"/>
  <c r="Q808" i="59"/>
  <c r="P808" i="59" s="1"/>
  <c r="S808" i="59"/>
  <c r="R808" i="59" s="1"/>
  <c r="U808" i="59"/>
  <c r="T808" i="59" s="1"/>
  <c r="W808" i="59"/>
  <c r="V808" i="59" s="1"/>
  <c r="Y808" i="59"/>
  <c r="X808" i="59" s="1"/>
  <c r="AA808" i="59"/>
  <c r="Z808" i="59" s="1"/>
  <c r="AC808" i="59"/>
  <c r="AB808" i="59" s="1"/>
  <c r="AE808" i="59"/>
  <c r="AD808" i="59" s="1"/>
  <c r="AG808" i="59"/>
  <c r="AF808" i="59" s="1"/>
  <c r="AI808" i="59"/>
  <c r="AH808" i="59" s="1"/>
  <c r="AK808" i="59"/>
  <c r="AJ808" i="59" s="1"/>
  <c r="AM808" i="59"/>
  <c r="AL808" i="59" s="1"/>
  <c r="AO808" i="59"/>
  <c r="AN808" i="59" s="1"/>
  <c r="K809" i="59"/>
  <c r="O809" i="59"/>
  <c r="N809" i="59"/>
  <c r="Q809" i="59"/>
  <c r="P809" i="59"/>
  <c r="S809" i="59"/>
  <c r="R809" i="59"/>
  <c r="U809" i="59"/>
  <c r="T809" i="59"/>
  <c r="W809" i="59"/>
  <c r="V809" i="59"/>
  <c r="Y809" i="59"/>
  <c r="X809" i="59"/>
  <c r="AA809" i="59"/>
  <c r="Z809" i="59"/>
  <c r="AC809" i="59"/>
  <c r="AB809" i="59"/>
  <c r="AE809" i="59"/>
  <c r="AD809" i="59"/>
  <c r="AG809" i="59"/>
  <c r="AF809" i="59"/>
  <c r="AI809" i="59"/>
  <c r="AH809" i="59"/>
  <c r="AK809" i="59"/>
  <c r="AJ809" i="59"/>
  <c r="AM809" i="59"/>
  <c r="AL809" i="59"/>
  <c r="AO809" i="59"/>
  <c r="AN809" i="59"/>
  <c r="K810" i="59"/>
  <c r="O810" i="59"/>
  <c r="N810" i="59" s="1"/>
  <c r="Q810" i="59"/>
  <c r="P810" i="59" s="1"/>
  <c r="S810" i="59"/>
  <c r="R810" i="59" s="1"/>
  <c r="U810" i="59"/>
  <c r="T810" i="59" s="1"/>
  <c r="W810" i="59"/>
  <c r="V810" i="59" s="1"/>
  <c r="Y810" i="59"/>
  <c r="X810" i="59" s="1"/>
  <c r="AA810" i="59"/>
  <c r="Z810" i="59" s="1"/>
  <c r="AC810" i="59"/>
  <c r="AB810" i="59" s="1"/>
  <c r="AE810" i="59"/>
  <c r="AD810" i="59" s="1"/>
  <c r="AG810" i="59"/>
  <c r="AF810" i="59" s="1"/>
  <c r="AI810" i="59"/>
  <c r="AH810" i="59" s="1"/>
  <c r="AK810" i="59"/>
  <c r="AJ810" i="59" s="1"/>
  <c r="AM810" i="59"/>
  <c r="AL810" i="59" s="1"/>
  <c r="AO810" i="59"/>
  <c r="AN810" i="59" s="1"/>
  <c r="K811" i="59"/>
  <c r="O811" i="59"/>
  <c r="N811" i="59"/>
  <c r="Q811" i="59"/>
  <c r="P811" i="59"/>
  <c r="S811" i="59"/>
  <c r="R811" i="59"/>
  <c r="U811" i="59"/>
  <c r="T811" i="59"/>
  <c r="W811" i="59"/>
  <c r="V811" i="59"/>
  <c r="Y811" i="59"/>
  <c r="X811" i="59"/>
  <c r="AA811" i="59"/>
  <c r="Z811" i="59"/>
  <c r="AC811" i="59"/>
  <c r="AB811" i="59"/>
  <c r="AE811" i="59"/>
  <c r="AD811" i="59"/>
  <c r="AG811" i="59"/>
  <c r="AF811" i="59"/>
  <c r="AI811" i="59"/>
  <c r="AH811" i="59"/>
  <c r="AK811" i="59"/>
  <c r="AJ811" i="59"/>
  <c r="AM811" i="59"/>
  <c r="AL811" i="59"/>
  <c r="AO811" i="59"/>
  <c r="AN811" i="59"/>
  <c r="K812" i="59"/>
  <c r="O812" i="59"/>
  <c r="N812" i="59" s="1"/>
  <c r="Q812" i="59"/>
  <c r="P812" i="59" s="1"/>
  <c r="S812" i="59"/>
  <c r="R812" i="59" s="1"/>
  <c r="U812" i="59"/>
  <c r="T812" i="59" s="1"/>
  <c r="W812" i="59"/>
  <c r="V812" i="59" s="1"/>
  <c r="Y812" i="59"/>
  <c r="X812" i="59" s="1"/>
  <c r="AA812" i="59"/>
  <c r="Z812" i="59" s="1"/>
  <c r="AC812" i="59"/>
  <c r="AB812" i="59" s="1"/>
  <c r="AE812" i="59"/>
  <c r="AD812" i="59" s="1"/>
  <c r="AG812" i="59"/>
  <c r="AF812" i="59" s="1"/>
  <c r="AI812" i="59"/>
  <c r="AH812" i="59" s="1"/>
  <c r="AK812" i="59"/>
  <c r="AJ812" i="59" s="1"/>
  <c r="AM812" i="59"/>
  <c r="AL812" i="59" s="1"/>
  <c r="AO812" i="59"/>
  <c r="AN812" i="59" s="1"/>
  <c r="K813" i="59"/>
  <c r="O813" i="59"/>
  <c r="N813" i="59"/>
  <c r="Q813" i="59"/>
  <c r="P813" i="59"/>
  <c r="S813" i="59"/>
  <c r="R813" i="59"/>
  <c r="U813" i="59"/>
  <c r="T813" i="59"/>
  <c r="W813" i="59"/>
  <c r="V813" i="59"/>
  <c r="Y813" i="59"/>
  <c r="X813" i="59"/>
  <c r="AA813" i="59"/>
  <c r="Z813" i="59"/>
  <c r="AC813" i="59"/>
  <c r="AB813" i="59"/>
  <c r="AE813" i="59"/>
  <c r="AD813" i="59"/>
  <c r="AG813" i="59"/>
  <c r="AF813" i="59"/>
  <c r="AI813" i="59"/>
  <c r="AH813" i="59"/>
  <c r="AK813" i="59"/>
  <c r="AJ813" i="59"/>
  <c r="AM813" i="59"/>
  <c r="AL813" i="59"/>
  <c r="AO813" i="59"/>
  <c r="AN813" i="59"/>
  <c r="K814" i="59"/>
  <c r="O814" i="59"/>
  <c r="N814" i="59" s="1"/>
  <c r="Q814" i="59"/>
  <c r="P814" i="59" s="1"/>
  <c r="S814" i="59"/>
  <c r="R814" i="59" s="1"/>
  <c r="U814" i="59"/>
  <c r="T814" i="59" s="1"/>
  <c r="W814" i="59"/>
  <c r="V814" i="59" s="1"/>
  <c r="Y814" i="59"/>
  <c r="X814" i="59" s="1"/>
  <c r="AA814" i="59"/>
  <c r="Z814" i="59" s="1"/>
  <c r="AC814" i="59"/>
  <c r="AB814" i="59" s="1"/>
  <c r="AE814" i="59"/>
  <c r="AD814" i="59" s="1"/>
  <c r="AG814" i="59"/>
  <c r="AF814" i="59" s="1"/>
  <c r="AI814" i="59"/>
  <c r="AH814" i="59" s="1"/>
  <c r="AK814" i="59"/>
  <c r="AJ814" i="59" s="1"/>
  <c r="AM814" i="59"/>
  <c r="AL814" i="59" s="1"/>
  <c r="AO814" i="59"/>
  <c r="AN814" i="59" s="1"/>
  <c r="K815" i="59"/>
  <c r="O815" i="59"/>
  <c r="N815" i="59"/>
  <c r="Q815" i="59"/>
  <c r="P815" i="59"/>
  <c r="S815" i="59"/>
  <c r="R815" i="59"/>
  <c r="U815" i="59"/>
  <c r="T815" i="59"/>
  <c r="W815" i="59"/>
  <c r="V815" i="59"/>
  <c r="Y815" i="59"/>
  <c r="X815" i="59"/>
  <c r="AA815" i="59"/>
  <c r="Z815" i="59"/>
  <c r="AC815" i="59"/>
  <c r="AB815" i="59"/>
  <c r="AE815" i="59"/>
  <c r="AD815" i="59"/>
  <c r="AG815" i="59"/>
  <c r="AF815" i="59"/>
  <c r="AI815" i="59"/>
  <c r="AH815" i="59"/>
  <c r="AK815" i="59"/>
  <c r="AJ815" i="59"/>
  <c r="AM815" i="59"/>
  <c r="AL815" i="59"/>
  <c r="AO815" i="59"/>
  <c r="AN815" i="59"/>
  <c r="K816" i="59"/>
  <c r="O816" i="59"/>
  <c r="N816" i="59" s="1"/>
  <c r="Q816" i="59"/>
  <c r="P816" i="59" s="1"/>
  <c r="S816" i="59"/>
  <c r="R816" i="59" s="1"/>
  <c r="U816" i="59"/>
  <c r="T816" i="59" s="1"/>
  <c r="W816" i="59"/>
  <c r="V816" i="59" s="1"/>
  <c r="Y816" i="59"/>
  <c r="X816" i="59" s="1"/>
  <c r="AA816" i="59"/>
  <c r="Z816" i="59" s="1"/>
  <c r="AC816" i="59"/>
  <c r="AB816" i="59" s="1"/>
  <c r="AE816" i="59"/>
  <c r="AD816" i="59" s="1"/>
  <c r="AG816" i="59"/>
  <c r="AF816" i="59" s="1"/>
  <c r="AI816" i="59"/>
  <c r="AH816" i="59" s="1"/>
  <c r="AK816" i="59"/>
  <c r="AJ816" i="59" s="1"/>
  <c r="AM816" i="59"/>
  <c r="AL816" i="59" s="1"/>
  <c r="AO816" i="59"/>
  <c r="AN816" i="59" s="1"/>
  <c r="K817" i="59"/>
  <c r="O817" i="59"/>
  <c r="N817" i="59"/>
  <c r="Q817" i="59"/>
  <c r="P817" i="59"/>
  <c r="S817" i="59"/>
  <c r="R817" i="59"/>
  <c r="U817" i="59"/>
  <c r="T817" i="59"/>
  <c r="W817" i="59"/>
  <c r="V817" i="59"/>
  <c r="Y817" i="59"/>
  <c r="X817" i="59"/>
  <c r="AA817" i="59"/>
  <c r="Z817" i="59"/>
  <c r="AC817" i="59"/>
  <c r="AB817" i="59"/>
  <c r="AE817" i="59"/>
  <c r="AD817" i="59"/>
  <c r="AG817" i="59"/>
  <c r="AF817" i="59"/>
  <c r="AI817" i="59"/>
  <c r="AH817" i="59"/>
  <c r="AK817" i="59"/>
  <c r="AJ817" i="59"/>
  <c r="AM817" i="59"/>
  <c r="AL817" i="59"/>
  <c r="AO817" i="59"/>
  <c r="AN817" i="59"/>
  <c r="K818" i="59"/>
  <c r="O818" i="59"/>
  <c r="N818" i="59" s="1"/>
  <c r="Q818" i="59"/>
  <c r="P818" i="59" s="1"/>
  <c r="S818" i="59"/>
  <c r="R818" i="59" s="1"/>
  <c r="U818" i="59"/>
  <c r="T818" i="59" s="1"/>
  <c r="W818" i="59"/>
  <c r="V818" i="59" s="1"/>
  <c r="Y818" i="59"/>
  <c r="X818" i="59" s="1"/>
  <c r="AA818" i="59"/>
  <c r="Z818" i="59" s="1"/>
  <c r="AC818" i="59"/>
  <c r="AB818" i="59" s="1"/>
  <c r="AE818" i="59"/>
  <c r="AD818" i="59" s="1"/>
  <c r="AG818" i="59"/>
  <c r="AF818" i="59" s="1"/>
  <c r="AI818" i="59"/>
  <c r="AH818" i="59" s="1"/>
  <c r="AK818" i="59"/>
  <c r="AJ818" i="59" s="1"/>
  <c r="AM818" i="59"/>
  <c r="AL818" i="59" s="1"/>
  <c r="AO818" i="59"/>
  <c r="AN818" i="59" s="1"/>
  <c r="AK819" i="59"/>
  <c r="AM819" i="59"/>
  <c r="AO819" i="59"/>
  <c r="AK820" i="59"/>
  <c r="AM820" i="59"/>
  <c r="AO820" i="59"/>
  <c r="K821" i="59"/>
  <c r="O821" i="59"/>
  <c r="N821" i="59"/>
  <c r="Q821" i="59"/>
  <c r="P821" i="59"/>
  <c r="S821" i="59"/>
  <c r="R821" i="59"/>
  <c r="U821" i="59"/>
  <c r="T821" i="59"/>
  <c r="W821" i="59"/>
  <c r="V821" i="59"/>
  <c r="Y821" i="59"/>
  <c r="X821" i="59"/>
  <c r="AA821" i="59"/>
  <c r="Z821" i="59"/>
  <c r="AC821" i="59"/>
  <c r="AB821" i="59"/>
  <c r="AE821" i="59"/>
  <c r="AD821" i="59"/>
  <c r="AG821" i="59"/>
  <c r="AF821" i="59"/>
  <c r="AI821" i="59"/>
  <c r="AH821" i="59"/>
  <c r="AK821" i="59"/>
  <c r="AJ821" i="59"/>
  <c r="AM821" i="59"/>
  <c r="AL821" i="59"/>
  <c r="AO821" i="59"/>
  <c r="AN821" i="59"/>
  <c r="K822" i="59"/>
  <c r="O822" i="59"/>
  <c r="N822" i="59" s="1"/>
  <c r="Q822" i="59"/>
  <c r="P822" i="59" s="1"/>
  <c r="S822" i="59"/>
  <c r="R822" i="59" s="1"/>
  <c r="U822" i="59"/>
  <c r="T822" i="59" s="1"/>
  <c r="W822" i="59"/>
  <c r="V822" i="59" s="1"/>
  <c r="Y822" i="59"/>
  <c r="X822" i="59" s="1"/>
  <c r="AA822" i="59"/>
  <c r="Z822" i="59" s="1"/>
  <c r="AC822" i="59"/>
  <c r="AB822" i="59" s="1"/>
  <c r="AE822" i="59"/>
  <c r="AD822" i="59" s="1"/>
  <c r="AG822" i="59"/>
  <c r="AF822" i="59" s="1"/>
  <c r="AI822" i="59"/>
  <c r="AH822" i="59" s="1"/>
  <c r="AK822" i="59"/>
  <c r="AJ822" i="59" s="1"/>
  <c r="AM822" i="59"/>
  <c r="AL822" i="59" s="1"/>
  <c r="AO822" i="59"/>
  <c r="AN822" i="59" s="1"/>
  <c r="K823" i="59"/>
  <c r="O823" i="59"/>
  <c r="N823" i="59"/>
  <c r="Q823" i="59"/>
  <c r="P823" i="59"/>
  <c r="S823" i="59"/>
  <c r="R823" i="59"/>
  <c r="U823" i="59"/>
  <c r="T823" i="59"/>
  <c r="W823" i="59"/>
  <c r="V823" i="59"/>
  <c r="Y823" i="59"/>
  <c r="X823" i="59"/>
  <c r="AA823" i="59"/>
  <c r="Z823" i="59"/>
  <c r="AC823" i="59"/>
  <c r="AB823" i="59"/>
  <c r="AE823" i="59"/>
  <c r="AD823" i="59"/>
  <c r="AG823" i="59"/>
  <c r="AF823" i="59"/>
  <c r="AI823" i="59"/>
  <c r="AH823" i="59"/>
  <c r="AK823" i="59"/>
  <c r="AJ823" i="59"/>
  <c r="AM823" i="59"/>
  <c r="AL823" i="59"/>
  <c r="AO823" i="59"/>
  <c r="AN823" i="59"/>
  <c r="K824" i="59"/>
  <c r="O824" i="59"/>
  <c r="N824" i="59" s="1"/>
  <c r="Q824" i="59"/>
  <c r="P824" i="59" s="1"/>
  <c r="S824" i="59"/>
  <c r="R824" i="59" s="1"/>
  <c r="U824" i="59"/>
  <c r="T824" i="59" s="1"/>
  <c r="W824" i="59"/>
  <c r="V824" i="59" s="1"/>
  <c r="Y824" i="59"/>
  <c r="X824" i="59" s="1"/>
  <c r="AA824" i="59"/>
  <c r="Z824" i="59" s="1"/>
  <c r="AC824" i="59"/>
  <c r="AB824" i="59" s="1"/>
  <c r="AE824" i="59"/>
  <c r="AD824" i="59" s="1"/>
  <c r="AG824" i="59"/>
  <c r="AF824" i="59" s="1"/>
  <c r="AI824" i="59"/>
  <c r="AH824" i="59" s="1"/>
  <c r="AK824" i="59"/>
  <c r="AJ824" i="59" s="1"/>
  <c r="AM824" i="59"/>
  <c r="AL824" i="59" s="1"/>
  <c r="AO824" i="59"/>
  <c r="AN824" i="59" s="1"/>
  <c r="K825" i="59"/>
  <c r="O825" i="59"/>
  <c r="N825" i="59"/>
  <c r="Q825" i="59"/>
  <c r="P825" i="59"/>
  <c r="S825" i="59"/>
  <c r="R825" i="59"/>
  <c r="U825" i="59"/>
  <c r="T825" i="59"/>
  <c r="W825" i="59"/>
  <c r="V825" i="59"/>
  <c r="Y825" i="59"/>
  <c r="X825" i="59"/>
  <c r="AA825" i="59"/>
  <c r="Z825" i="59"/>
  <c r="AC825" i="59"/>
  <c r="AB825" i="59"/>
  <c r="AE825" i="59"/>
  <c r="AD825" i="59"/>
  <c r="AG825" i="59"/>
  <c r="AF825" i="59"/>
  <c r="AI825" i="59"/>
  <c r="AH825" i="59"/>
  <c r="AK825" i="59"/>
  <c r="AJ825" i="59"/>
  <c r="AM825" i="59"/>
  <c r="AL825" i="59"/>
  <c r="AO825" i="59"/>
  <c r="AN825" i="59"/>
  <c r="K826" i="59"/>
  <c r="O826" i="59"/>
  <c r="N826" i="59" s="1"/>
  <c r="Q826" i="59"/>
  <c r="P826" i="59" s="1"/>
  <c r="S826" i="59"/>
  <c r="R826" i="59" s="1"/>
  <c r="U826" i="59"/>
  <c r="T826" i="59" s="1"/>
  <c r="W826" i="59"/>
  <c r="V826" i="59" s="1"/>
  <c r="Y826" i="59"/>
  <c r="X826" i="59" s="1"/>
  <c r="AA826" i="59"/>
  <c r="Z826" i="59" s="1"/>
  <c r="AC826" i="59"/>
  <c r="AB826" i="59" s="1"/>
  <c r="AE826" i="59"/>
  <c r="AD826" i="59" s="1"/>
  <c r="AG826" i="59"/>
  <c r="AF826" i="59" s="1"/>
  <c r="AI826" i="59"/>
  <c r="AH826" i="59" s="1"/>
  <c r="AK826" i="59"/>
  <c r="AJ826" i="59" s="1"/>
  <c r="AM826" i="59"/>
  <c r="AL826" i="59" s="1"/>
  <c r="AO826" i="59"/>
  <c r="AN826" i="59" s="1"/>
  <c r="K827" i="59"/>
  <c r="O827" i="59"/>
  <c r="N827" i="59"/>
  <c r="Q827" i="59"/>
  <c r="P827" i="59"/>
  <c r="S827" i="59"/>
  <c r="R827" i="59"/>
  <c r="U827" i="59"/>
  <c r="T827" i="59"/>
  <c r="W827" i="59"/>
  <c r="V827" i="59"/>
  <c r="Y827" i="59"/>
  <c r="X827" i="59"/>
  <c r="AA827" i="59"/>
  <c r="Z827" i="59"/>
  <c r="AC827" i="59"/>
  <c r="AB827" i="59"/>
  <c r="AE827" i="59"/>
  <c r="AD827" i="59"/>
  <c r="AG827" i="59"/>
  <c r="AF827" i="59"/>
  <c r="AI827" i="59"/>
  <c r="AH827" i="59"/>
  <c r="AK827" i="59"/>
  <c r="AJ827" i="59"/>
  <c r="AM827" i="59"/>
  <c r="AL827" i="59"/>
  <c r="AO827" i="59"/>
  <c r="AN827" i="59"/>
  <c r="K828" i="59"/>
  <c r="O828" i="59"/>
  <c r="N828" i="59" s="1"/>
  <c r="Q828" i="59"/>
  <c r="P828" i="59" s="1"/>
  <c r="S828" i="59"/>
  <c r="R828" i="59" s="1"/>
  <c r="U828" i="59"/>
  <c r="T828" i="59" s="1"/>
  <c r="W828" i="59"/>
  <c r="V828" i="59" s="1"/>
  <c r="Y828" i="59"/>
  <c r="X828" i="59" s="1"/>
  <c r="AA828" i="59"/>
  <c r="Z828" i="59" s="1"/>
  <c r="AC828" i="59"/>
  <c r="AB828" i="59" s="1"/>
  <c r="AE828" i="59"/>
  <c r="AD828" i="59" s="1"/>
  <c r="AG828" i="59"/>
  <c r="AF828" i="59" s="1"/>
  <c r="AI828" i="59"/>
  <c r="AH828" i="59" s="1"/>
  <c r="AK828" i="59"/>
  <c r="AJ828" i="59" s="1"/>
  <c r="AM828" i="59"/>
  <c r="AL828" i="59" s="1"/>
  <c r="AO828" i="59"/>
  <c r="AN828" i="59" s="1"/>
  <c r="K829" i="59"/>
  <c r="O829" i="59"/>
  <c r="N829" i="59"/>
  <c r="Q829" i="59"/>
  <c r="P829" i="59"/>
  <c r="S829" i="59"/>
  <c r="R829" i="59"/>
  <c r="U829" i="59"/>
  <c r="T829" i="59"/>
  <c r="W829" i="59"/>
  <c r="V829" i="59"/>
  <c r="Y829" i="59"/>
  <c r="X829" i="59"/>
  <c r="AA829" i="59"/>
  <c r="Z829" i="59"/>
  <c r="AC829" i="59"/>
  <c r="AB829" i="59"/>
  <c r="AE829" i="59"/>
  <c r="AD829" i="59"/>
  <c r="AG829" i="59"/>
  <c r="AF829" i="59"/>
  <c r="AI829" i="59"/>
  <c r="AH829" i="59"/>
  <c r="AK829" i="59"/>
  <c r="AJ829" i="59"/>
  <c r="AM829" i="59"/>
  <c r="AL829" i="59"/>
  <c r="AO829" i="59"/>
  <c r="AN829" i="59"/>
  <c r="K830" i="59"/>
  <c r="O830" i="59"/>
  <c r="N830" i="59" s="1"/>
  <c r="Q830" i="59"/>
  <c r="P830" i="59" s="1"/>
  <c r="S830" i="59"/>
  <c r="R830" i="59" s="1"/>
  <c r="U830" i="59"/>
  <c r="T830" i="59" s="1"/>
  <c r="W830" i="59"/>
  <c r="V830" i="59" s="1"/>
  <c r="Y830" i="59"/>
  <c r="X830" i="59" s="1"/>
  <c r="AA830" i="59"/>
  <c r="Z830" i="59" s="1"/>
  <c r="AC830" i="59"/>
  <c r="AB830" i="59" s="1"/>
  <c r="AE830" i="59"/>
  <c r="AD830" i="59" s="1"/>
  <c r="AG830" i="59"/>
  <c r="AF830" i="59" s="1"/>
  <c r="AI830" i="59"/>
  <c r="AH830" i="59" s="1"/>
  <c r="AK830" i="59"/>
  <c r="AJ830" i="59" s="1"/>
  <c r="AM830" i="59"/>
  <c r="AL830" i="59" s="1"/>
  <c r="AO830" i="59"/>
  <c r="AN830" i="59" s="1"/>
  <c r="K831" i="59"/>
  <c r="O831" i="59"/>
  <c r="N831" i="59"/>
  <c r="Q831" i="59"/>
  <c r="P831" i="59"/>
  <c r="S831" i="59"/>
  <c r="R831" i="59"/>
  <c r="U831" i="59"/>
  <c r="T831" i="59"/>
  <c r="W831" i="59"/>
  <c r="V831" i="59"/>
  <c r="Y831" i="59"/>
  <c r="X831" i="59"/>
  <c r="AA831" i="59"/>
  <c r="Z831" i="59"/>
  <c r="AC831" i="59"/>
  <c r="AB831" i="59"/>
  <c r="AE831" i="59"/>
  <c r="AD831" i="59"/>
  <c r="AG831" i="59"/>
  <c r="AF831" i="59"/>
  <c r="AI831" i="59"/>
  <c r="AH831" i="59"/>
  <c r="AK831" i="59"/>
  <c r="AJ831" i="59"/>
  <c r="AM831" i="59"/>
  <c r="AL831" i="59"/>
  <c r="AO831" i="59"/>
  <c r="AN831" i="59"/>
  <c r="K832" i="59"/>
  <c r="O832" i="59"/>
  <c r="N832" i="59" s="1"/>
  <c r="Q832" i="59"/>
  <c r="P832" i="59" s="1"/>
  <c r="S832" i="59"/>
  <c r="R832" i="59" s="1"/>
  <c r="U832" i="59"/>
  <c r="T832" i="59" s="1"/>
  <c r="W832" i="59"/>
  <c r="V832" i="59" s="1"/>
  <c r="Y832" i="59"/>
  <c r="X832" i="59" s="1"/>
  <c r="AA832" i="59"/>
  <c r="Z832" i="59" s="1"/>
  <c r="AC832" i="59"/>
  <c r="AB832" i="59" s="1"/>
  <c r="AE832" i="59"/>
  <c r="AD832" i="59" s="1"/>
  <c r="AG832" i="59"/>
  <c r="AF832" i="59" s="1"/>
  <c r="AI832" i="59"/>
  <c r="AH832" i="59" s="1"/>
  <c r="AK832" i="59"/>
  <c r="AJ832" i="59" s="1"/>
  <c r="AM832" i="59"/>
  <c r="AL832" i="59" s="1"/>
  <c r="AO832" i="59"/>
  <c r="AN832" i="59" s="1"/>
  <c r="K833" i="59"/>
  <c r="O833" i="59"/>
  <c r="N833" i="59"/>
  <c r="Q833" i="59"/>
  <c r="P833" i="59"/>
  <c r="S833" i="59"/>
  <c r="R833" i="59"/>
  <c r="U833" i="59"/>
  <c r="T833" i="59"/>
  <c r="W833" i="59"/>
  <c r="V833" i="59"/>
  <c r="Y833" i="59"/>
  <c r="X833" i="59"/>
  <c r="AA833" i="59"/>
  <c r="Z833" i="59"/>
  <c r="AC833" i="59"/>
  <c r="AB833" i="59"/>
  <c r="AE833" i="59"/>
  <c r="AD833" i="59"/>
  <c r="AG833" i="59"/>
  <c r="AF833" i="59"/>
  <c r="AI833" i="59"/>
  <c r="AH833" i="59"/>
  <c r="AK833" i="59"/>
  <c r="AJ833" i="59"/>
  <c r="AM833" i="59"/>
  <c r="AL833" i="59"/>
  <c r="AO833" i="59"/>
  <c r="AN833" i="59"/>
  <c r="K834" i="59"/>
  <c r="O834" i="59"/>
  <c r="N834" i="59" s="1"/>
  <c r="Q834" i="59"/>
  <c r="P834" i="59" s="1"/>
  <c r="S834" i="59"/>
  <c r="R834" i="59" s="1"/>
  <c r="U834" i="59"/>
  <c r="T834" i="59" s="1"/>
  <c r="W834" i="59"/>
  <c r="V834" i="59" s="1"/>
  <c r="Y834" i="59"/>
  <c r="X834" i="59" s="1"/>
  <c r="AA834" i="59"/>
  <c r="Z834" i="59" s="1"/>
  <c r="AC834" i="59"/>
  <c r="AB834" i="59" s="1"/>
  <c r="AE834" i="59"/>
  <c r="AD834" i="59" s="1"/>
  <c r="AG834" i="59"/>
  <c r="AF834" i="59" s="1"/>
  <c r="AI834" i="59"/>
  <c r="AH834" i="59" s="1"/>
  <c r="AK834" i="59"/>
  <c r="AJ834" i="59" s="1"/>
  <c r="AM834" i="59"/>
  <c r="AL834" i="59" s="1"/>
  <c r="AO834" i="59"/>
  <c r="AN834" i="59" s="1"/>
  <c r="K835" i="59"/>
  <c r="O835" i="59"/>
  <c r="N835" i="59"/>
  <c r="Q835" i="59"/>
  <c r="P835" i="59"/>
  <c r="S835" i="59"/>
  <c r="R835" i="59"/>
  <c r="U835" i="59"/>
  <c r="T835" i="59"/>
  <c r="W835" i="59"/>
  <c r="V835" i="59"/>
  <c r="Y835" i="59"/>
  <c r="X835" i="59"/>
  <c r="AA835" i="59"/>
  <c r="Z835" i="59"/>
  <c r="AC835" i="59"/>
  <c r="AB835" i="59"/>
  <c r="AE835" i="59"/>
  <c r="AD835" i="59"/>
  <c r="AG835" i="59"/>
  <c r="AF835" i="59"/>
  <c r="AI835" i="59"/>
  <c r="AH835" i="59"/>
  <c r="AK835" i="59"/>
  <c r="AJ835" i="59"/>
  <c r="AM835" i="59"/>
  <c r="AL835" i="59"/>
  <c r="AO835" i="59"/>
  <c r="AN835" i="59"/>
  <c r="K836" i="59"/>
  <c r="O836" i="59"/>
  <c r="N836" i="59" s="1"/>
  <c r="Q836" i="59"/>
  <c r="P836" i="59" s="1"/>
  <c r="S836" i="59"/>
  <c r="R836" i="59" s="1"/>
  <c r="U836" i="59"/>
  <c r="T836" i="59" s="1"/>
  <c r="W836" i="59"/>
  <c r="V836" i="59" s="1"/>
  <c r="Y836" i="59"/>
  <c r="X836" i="59" s="1"/>
  <c r="AA836" i="59"/>
  <c r="Z836" i="59" s="1"/>
  <c r="AC836" i="59"/>
  <c r="AB836" i="59" s="1"/>
  <c r="AE836" i="59"/>
  <c r="AD836" i="59" s="1"/>
  <c r="AG836" i="59"/>
  <c r="AF836" i="59" s="1"/>
  <c r="AI836" i="59"/>
  <c r="AH836" i="59" s="1"/>
  <c r="AK836" i="59"/>
  <c r="AJ836" i="59" s="1"/>
  <c r="AM836" i="59"/>
  <c r="AL836" i="59" s="1"/>
  <c r="AO836" i="59"/>
  <c r="AN836" i="59" s="1"/>
  <c r="AK837" i="59"/>
  <c r="AM837" i="59"/>
  <c r="AO837" i="59"/>
  <c r="K838" i="59"/>
  <c r="O838" i="59"/>
  <c r="N838" i="59" s="1"/>
  <c r="Q838" i="59"/>
  <c r="P838" i="59" s="1"/>
  <c r="S838" i="59"/>
  <c r="R838" i="59" s="1"/>
  <c r="U838" i="59"/>
  <c r="T838" i="59" s="1"/>
  <c r="W838" i="59"/>
  <c r="V838" i="59" s="1"/>
  <c r="Y838" i="59"/>
  <c r="X838" i="59" s="1"/>
  <c r="AA838" i="59"/>
  <c r="Z838" i="59" s="1"/>
  <c r="AC838" i="59"/>
  <c r="AB838" i="59" s="1"/>
  <c r="AE838" i="59"/>
  <c r="AD838" i="59" s="1"/>
  <c r="AG838" i="59"/>
  <c r="AF838" i="59" s="1"/>
  <c r="AI838" i="59"/>
  <c r="AH838" i="59" s="1"/>
  <c r="AK838" i="59"/>
  <c r="AJ838" i="59" s="1"/>
  <c r="AM838" i="59"/>
  <c r="AL838" i="59" s="1"/>
  <c r="AO838" i="59"/>
  <c r="AN838" i="59" s="1"/>
  <c r="K839" i="59"/>
  <c r="O839" i="59"/>
  <c r="N839" i="59"/>
  <c r="Q839" i="59"/>
  <c r="P839" i="59"/>
  <c r="S839" i="59"/>
  <c r="R839" i="59"/>
  <c r="U839" i="59"/>
  <c r="T839" i="59"/>
  <c r="W839" i="59"/>
  <c r="V839" i="59"/>
  <c r="Y839" i="59"/>
  <c r="X839" i="59"/>
  <c r="AA839" i="59"/>
  <c r="Z839" i="59"/>
  <c r="AC839" i="59"/>
  <c r="AB839" i="59"/>
  <c r="AE839" i="59"/>
  <c r="AD839" i="59"/>
  <c r="AG839" i="59"/>
  <c r="AF839" i="59"/>
  <c r="AI839" i="59"/>
  <c r="AH839" i="59"/>
  <c r="AK839" i="59"/>
  <c r="AJ839" i="59"/>
  <c r="AM839" i="59"/>
  <c r="AL839" i="59"/>
  <c r="AO839" i="59"/>
  <c r="AN839" i="59"/>
  <c r="K840" i="59"/>
  <c r="O840" i="59"/>
  <c r="N840" i="59" s="1"/>
  <c r="Q840" i="59"/>
  <c r="P840" i="59" s="1"/>
  <c r="S840" i="59"/>
  <c r="R840" i="59" s="1"/>
  <c r="U840" i="59"/>
  <c r="T840" i="59" s="1"/>
  <c r="W840" i="59"/>
  <c r="V840" i="59" s="1"/>
  <c r="Y840" i="59"/>
  <c r="X840" i="59" s="1"/>
  <c r="AA840" i="59"/>
  <c r="Z840" i="59" s="1"/>
  <c r="AC840" i="59"/>
  <c r="AB840" i="59" s="1"/>
  <c r="AE840" i="59"/>
  <c r="AD840" i="59" s="1"/>
  <c r="AG840" i="59"/>
  <c r="AF840" i="59" s="1"/>
  <c r="AI840" i="59"/>
  <c r="AH840" i="59" s="1"/>
  <c r="AK840" i="59"/>
  <c r="AJ840" i="59" s="1"/>
  <c r="AM840" i="59"/>
  <c r="AL840" i="59" s="1"/>
  <c r="AO840" i="59"/>
  <c r="AN840" i="59" s="1"/>
  <c r="K841" i="59"/>
  <c r="O841" i="59"/>
  <c r="N841" i="59"/>
  <c r="Q841" i="59"/>
  <c r="P841" i="59"/>
  <c r="S841" i="59"/>
  <c r="R841" i="59"/>
  <c r="U841" i="59"/>
  <c r="T841" i="59"/>
  <c r="W841" i="59"/>
  <c r="V841" i="59"/>
  <c r="Y841" i="59"/>
  <c r="X841" i="59"/>
  <c r="AA841" i="59"/>
  <c r="Z841" i="59"/>
  <c r="AC841" i="59"/>
  <c r="AB841" i="59"/>
  <c r="AE841" i="59"/>
  <c r="AD841" i="59"/>
  <c r="AG841" i="59"/>
  <c r="AF841" i="59"/>
  <c r="AI841" i="59"/>
  <c r="AH841" i="59"/>
  <c r="AK841" i="59"/>
  <c r="AJ841" i="59"/>
  <c r="AM841" i="59"/>
  <c r="AL841" i="59"/>
  <c r="AO841" i="59"/>
  <c r="AN841" i="59"/>
  <c r="K842" i="59"/>
  <c r="O842" i="59"/>
  <c r="N842" i="59" s="1"/>
  <c r="Q842" i="59"/>
  <c r="P842" i="59" s="1"/>
  <c r="S842" i="59"/>
  <c r="R842" i="59" s="1"/>
  <c r="U842" i="59"/>
  <c r="T842" i="59" s="1"/>
  <c r="W842" i="59"/>
  <c r="V842" i="59" s="1"/>
  <c r="Y842" i="59"/>
  <c r="X842" i="59" s="1"/>
  <c r="AA842" i="59"/>
  <c r="Z842" i="59" s="1"/>
  <c r="AC842" i="59"/>
  <c r="AB842" i="59" s="1"/>
  <c r="AE842" i="59"/>
  <c r="AD842" i="59" s="1"/>
  <c r="AG842" i="59"/>
  <c r="AF842" i="59" s="1"/>
  <c r="AI842" i="59"/>
  <c r="AH842" i="59" s="1"/>
  <c r="AK842" i="59"/>
  <c r="AJ842" i="59" s="1"/>
  <c r="AM842" i="59"/>
  <c r="AL842" i="59" s="1"/>
  <c r="AO842" i="59"/>
  <c r="AN842" i="59" s="1"/>
  <c r="AK843" i="59"/>
  <c r="AM843" i="59"/>
  <c r="AO843" i="59"/>
  <c r="S844" i="59"/>
  <c r="R844" i="59"/>
  <c r="U844" i="59"/>
  <c r="T844" i="59"/>
  <c r="W844" i="59"/>
  <c r="V844" i="59"/>
  <c r="Y844" i="59"/>
  <c r="X844" i="59"/>
  <c r="AA844" i="59"/>
  <c r="Z844" i="59"/>
  <c r="AC844" i="59"/>
  <c r="AB844" i="59"/>
  <c r="AE844" i="59"/>
  <c r="AD844" i="59"/>
  <c r="AG844" i="59"/>
  <c r="AF844" i="59"/>
  <c r="AI844" i="59"/>
  <c r="AH844" i="59"/>
  <c r="AK844" i="59"/>
  <c r="AJ844" i="59"/>
  <c r="AM844" i="59"/>
  <c r="AL844" i="59"/>
  <c r="AO844" i="59"/>
  <c r="AN844" i="59"/>
  <c r="O845" i="59"/>
  <c r="N845" i="59"/>
  <c r="Q845" i="59"/>
  <c r="P845" i="59"/>
  <c r="S845" i="59"/>
  <c r="R845" i="59"/>
  <c r="U845" i="59"/>
  <c r="T845" i="59"/>
  <c r="W845" i="59"/>
  <c r="V845" i="59"/>
  <c r="Y845" i="59"/>
  <c r="X845" i="59"/>
  <c r="AA845" i="59"/>
  <c r="Z845" i="59"/>
  <c r="AC845" i="59"/>
  <c r="AB845" i="59"/>
  <c r="AE845" i="59"/>
  <c r="AD845" i="59"/>
  <c r="AG845" i="59"/>
  <c r="AF845" i="59"/>
  <c r="AI845" i="59"/>
  <c r="AH845" i="59"/>
  <c r="AK845" i="59"/>
  <c r="AJ845" i="59"/>
  <c r="AM845" i="59"/>
  <c r="AL845" i="59"/>
  <c r="AO845" i="59"/>
  <c r="AN845" i="59"/>
  <c r="K846" i="59"/>
  <c r="O846" i="59"/>
  <c r="N846" i="59" s="1"/>
  <c r="Q846" i="59"/>
  <c r="P846" i="59" s="1"/>
  <c r="S846" i="59"/>
  <c r="R846" i="59" s="1"/>
  <c r="U846" i="59"/>
  <c r="T846" i="59" s="1"/>
  <c r="W846" i="59"/>
  <c r="V846" i="59" s="1"/>
  <c r="Y846" i="59"/>
  <c r="X846" i="59" s="1"/>
  <c r="AA846" i="59"/>
  <c r="Z846" i="59" s="1"/>
  <c r="AC846" i="59"/>
  <c r="AB846" i="59" s="1"/>
  <c r="AE846" i="59"/>
  <c r="AD846" i="59" s="1"/>
  <c r="AG846" i="59"/>
  <c r="AF846" i="59" s="1"/>
  <c r="AI846" i="59"/>
  <c r="AH846" i="59" s="1"/>
  <c r="AK846" i="59"/>
  <c r="AJ846" i="59" s="1"/>
  <c r="AM846" i="59"/>
  <c r="AL846" i="59" s="1"/>
  <c r="AO846" i="59"/>
  <c r="AN846" i="59" s="1"/>
  <c r="K847" i="59"/>
  <c r="O847" i="59"/>
  <c r="N847" i="59"/>
  <c r="Q847" i="59"/>
  <c r="P847" i="59"/>
  <c r="S847" i="59"/>
  <c r="R847" i="59"/>
  <c r="U847" i="59"/>
  <c r="T847" i="59"/>
  <c r="W847" i="59"/>
  <c r="V847" i="59"/>
  <c r="Y847" i="59"/>
  <c r="X847" i="59"/>
  <c r="AA847" i="59"/>
  <c r="Z847" i="59"/>
  <c r="AC847" i="59"/>
  <c r="AB847" i="59"/>
  <c r="AE847" i="59"/>
  <c r="AD847" i="59"/>
  <c r="AG847" i="59"/>
  <c r="AF847" i="59"/>
  <c r="AI847" i="59"/>
  <c r="AH847" i="59"/>
  <c r="AK847" i="59"/>
  <c r="AJ847" i="59"/>
  <c r="AM847" i="59"/>
  <c r="AL847" i="59"/>
  <c r="AO847" i="59"/>
  <c r="AN847" i="59"/>
  <c r="K848" i="59"/>
  <c r="O848" i="59"/>
  <c r="N848" i="59" s="1"/>
  <c r="Q848" i="59"/>
  <c r="P848" i="59" s="1"/>
  <c r="S848" i="59"/>
  <c r="R848" i="59" s="1"/>
  <c r="U848" i="59"/>
  <c r="T848" i="59" s="1"/>
  <c r="W848" i="59"/>
  <c r="V848" i="59" s="1"/>
  <c r="Y848" i="59"/>
  <c r="X848" i="59" s="1"/>
  <c r="AA848" i="59"/>
  <c r="Z848" i="59" s="1"/>
  <c r="AC848" i="59"/>
  <c r="AB848" i="59" s="1"/>
  <c r="AE848" i="59"/>
  <c r="AD848" i="59" s="1"/>
  <c r="AG848" i="59"/>
  <c r="AF848" i="59" s="1"/>
  <c r="AI848" i="59"/>
  <c r="AH848" i="59" s="1"/>
  <c r="AK848" i="59"/>
  <c r="AJ848" i="59" s="1"/>
  <c r="AM848" i="59"/>
  <c r="AL848" i="59" s="1"/>
  <c r="AO848" i="59"/>
  <c r="AN848" i="59" s="1"/>
  <c r="K849" i="59"/>
  <c r="O849" i="59"/>
  <c r="N849" i="59"/>
  <c r="Q849" i="59"/>
  <c r="P849" i="59"/>
  <c r="S849" i="59"/>
  <c r="R849" i="59"/>
  <c r="U849" i="59"/>
  <c r="T849" i="59"/>
  <c r="W849" i="59"/>
  <c r="V849" i="59"/>
  <c r="Y849" i="59"/>
  <c r="X849" i="59"/>
  <c r="AA849" i="59"/>
  <c r="Z849" i="59"/>
  <c r="AC849" i="59"/>
  <c r="AB849" i="59"/>
  <c r="AE849" i="59"/>
  <c r="AD849" i="59"/>
  <c r="AG849" i="59"/>
  <c r="AF849" i="59"/>
  <c r="AI849" i="59"/>
  <c r="AH849" i="59"/>
  <c r="AK849" i="59"/>
  <c r="AJ849" i="59"/>
  <c r="AM849" i="59"/>
  <c r="AL849" i="59"/>
  <c r="AO849" i="59"/>
  <c r="AN849" i="59"/>
  <c r="K850" i="59"/>
  <c r="O850" i="59"/>
  <c r="N850" i="59" s="1"/>
  <c r="Q850" i="59"/>
  <c r="P850" i="59" s="1"/>
  <c r="S850" i="59"/>
  <c r="R850" i="59" s="1"/>
  <c r="U850" i="59"/>
  <c r="T850" i="59" s="1"/>
  <c r="W850" i="59"/>
  <c r="V850" i="59" s="1"/>
  <c r="Y850" i="59"/>
  <c r="X850" i="59" s="1"/>
  <c r="AA850" i="59"/>
  <c r="Z850" i="59" s="1"/>
  <c r="AC850" i="59"/>
  <c r="AB850" i="59" s="1"/>
  <c r="AE850" i="59"/>
  <c r="AD850" i="59" s="1"/>
  <c r="AG850" i="59"/>
  <c r="AF850" i="59" s="1"/>
  <c r="AI850" i="59"/>
  <c r="AH850" i="59" s="1"/>
  <c r="AK850" i="59"/>
  <c r="AJ850" i="59" s="1"/>
  <c r="AM850" i="59"/>
  <c r="AL850" i="59" s="1"/>
  <c r="AO850" i="59"/>
  <c r="AN850" i="59" s="1"/>
  <c r="K851" i="59"/>
  <c r="O851" i="59"/>
  <c r="N851" i="59"/>
  <c r="Q851" i="59"/>
  <c r="P851" i="59"/>
  <c r="S851" i="59"/>
  <c r="R851" i="59"/>
  <c r="U851" i="59"/>
  <c r="T851" i="59"/>
  <c r="W851" i="59"/>
  <c r="V851" i="59"/>
  <c r="Y851" i="59"/>
  <c r="X851" i="59"/>
  <c r="AA851" i="59"/>
  <c r="Z851" i="59"/>
  <c r="AC851" i="59"/>
  <c r="AB851" i="59"/>
  <c r="AE851" i="59"/>
  <c r="AD851" i="59"/>
  <c r="AG851" i="59"/>
  <c r="AF851" i="59"/>
  <c r="AI851" i="59"/>
  <c r="AH851" i="59"/>
  <c r="AK851" i="59"/>
  <c r="AJ851" i="59"/>
  <c r="AM851" i="59"/>
  <c r="AL851" i="59"/>
  <c r="AO851" i="59"/>
  <c r="AN851" i="59"/>
  <c r="K852" i="59"/>
  <c r="O852" i="59"/>
  <c r="N852" i="59" s="1"/>
  <c r="Q852" i="59"/>
  <c r="P852" i="59" s="1"/>
  <c r="S852" i="59"/>
  <c r="R852" i="59" s="1"/>
  <c r="U852" i="59"/>
  <c r="T852" i="59" s="1"/>
  <c r="W852" i="59"/>
  <c r="V852" i="59" s="1"/>
  <c r="Y852" i="59"/>
  <c r="X852" i="59" s="1"/>
  <c r="AA852" i="59"/>
  <c r="Z852" i="59" s="1"/>
  <c r="AC852" i="59"/>
  <c r="AB852" i="59" s="1"/>
  <c r="AE852" i="59"/>
  <c r="AD852" i="59" s="1"/>
  <c r="AG852" i="59"/>
  <c r="AF852" i="59" s="1"/>
  <c r="AI852" i="59"/>
  <c r="AH852" i="59" s="1"/>
  <c r="AK852" i="59"/>
  <c r="AJ852" i="59" s="1"/>
  <c r="AM852" i="59"/>
  <c r="AL852" i="59" s="1"/>
  <c r="AO852" i="59"/>
  <c r="AN852" i="59" s="1"/>
  <c r="K853" i="59"/>
  <c r="O853" i="59"/>
  <c r="N853" i="59"/>
  <c r="Q853" i="59"/>
  <c r="P853" i="59"/>
  <c r="S853" i="59"/>
  <c r="R853" i="59"/>
  <c r="U853" i="59"/>
  <c r="T853" i="59"/>
  <c r="W853" i="59"/>
  <c r="V853" i="59"/>
  <c r="Y853" i="59"/>
  <c r="X853" i="59"/>
  <c r="AA853" i="59"/>
  <c r="Z853" i="59"/>
  <c r="AC853" i="59"/>
  <c r="AB853" i="59"/>
  <c r="AE853" i="59"/>
  <c r="AD853" i="59"/>
  <c r="AG853" i="59"/>
  <c r="AF853" i="59"/>
  <c r="AI853" i="59"/>
  <c r="AH853" i="59"/>
  <c r="AK853" i="59"/>
  <c r="AJ853" i="59"/>
  <c r="AM853" i="59"/>
  <c r="AL853" i="59"/>
  <c r="AO853" i="59"/>
  <c r="AN853" i="59"/>
  <c r="K854" i="59"/>
  <c r="O854" i="59"/>
  <c r="N854" i="59" s="1"/>
  <c r="Q854" i="59"/>
  <c r="P854" i="59" s="1"/>
  <c r="S854" i="59"/>
  <c r="R854" i="59" s="1"/>
  <c r="U854" i="59"/>
  <c r="T854" i="59" s="1"/>
  <c r="W854" i="59"/>
  <c r="V854" i="59" s="1"/>
  <c r="Y854" i="59"/>
  <c r="X854" i="59" s="1"/>
  <c r="AA854" i="59"/>
  <c r="Z854" i="59" s="1"/>
  <c r="AC854" i="59"/>
  <c r="AB854" i="59" s="1"/>
  <c r="AE854" i="59"/>
  <c r="AD854" i="59" s="1"/>
  <c r="AG854" i="59"/>
  <c r="AF854" i="59" s="1"/>
  <c r="AI854" i="59"/>
  <c r="AH854" i="59" s="1"/>
  <c r="AK854" i="59"/>
  <c r="AJ854" i="59" s="1"/>
  <c r="AM854" i="59"/>
  <c r="AL854" i="59" s="1"/>
  <c r="AO854" i="59"/>
  <c r="AN854" i="59" s="1"/>
</calcChain>
</file>

<file path=xl/sharedStrings.xml><?xml version="1.0" encoding="utf-8"?>
<sst xmlns="http://schemas.openxmlformats.org/spreadsheetml/2006/main" count="2022" uniqueCount="1178">
  <si>
    <t>KÕt cÊu ruét dÉn</t>
  </si>
  <si>
    <t>Gi¸ tèi thiÓu</t>
  </si>
  <si>
    <t>Gi¸ quy ®Þnh</t>
  </si>
  <si>
    <t>Gi¸ b¸o kh¸ch ch­a bao gåm VAT</t>
  </si>
  <si>
    <t>D©y pha</t>
  </si>
  <si>
    <t>§K</t>
  </si>
  <si>
    <t>VN§</t>
  </si>
  <si>
    <t>C 0.75</t>
  </si>
  <si>
    <t>C 1.0</t>
  </si>
  <si>
    <t>C 1.25</t>
  </si>
  <si>
    <t>C 1.5</t>
  </si>
  <si>
    <t>C 2.0</t>
  </si>
  <si>
    <t>C 2.5</t>
  </si>
  <si>
    <t>C 3.0</t>
  </si>
  <si>
    <t>C 3.5</t>
  </si>
  <si>
    <t>C 4.0</t>
  </si>
  <si>
    <t>C 5.0</t>
  </si>
  <si>
    <t>C 5.5</t>
  </si>
  <si>
    <t>C 6.0</t>
  </si>
  <si>
    <t>C 7.0</t>
  </si>
  <si>
    <t>C 8.0</t>
  </si>
  <si>
    <t>C 10</t>
  </si>
  <si>
    <t>C 11</t>
  </si>
  <si>
    <t>C 14</t>
  </si>
  <si>
    <t>C 16</t>
  </si>
  <si>
    <t>C 22</t>
  </si>
  <si>
    <t>C 25</t>
  </si>
  <si>
    <t>C 30</t>
  </si>
  <si>
    <t>C 35</t>
  </si>
  <si>
    <t>C 38</t>
  </si>
  <si>
    <t>C 50</t>
  </si>
  <si>
    <t>C 60</t>
  </si>
  <si>
    <t>C 70</t>
  </si>
  <si>
    <t>C 75</t>
  </si>
  <si>
    <t>C 80</t>
  </si>
  <si>
    <t>C 95</t>
  </si>
  <si>
    <t>C 100</t>
  </si>
  <si>
    <t>C 120</t>
  </si>
  <si>
    <t>C 125</t>
  </si>
  <si>
    <t>C 150</t>
  </si>
  <si>
    <t>C 185</t>
  </si>
  <si>
    <t>C 200</t>
  </si>
  <si>
    <t>C 240</t>
  </si>
  <si>
    <t>C 250</t>
  </si>
  <si>
    <t>C 300</t>
  </si>
  <si>
    <t>C 400</t>
  </si>
  <si>
    <t>C 500</t>
  </si>
  <si>
    <t>C 630</t>
  </si>
  <si>
    <t>C 800</t>
  </si>
  <si>
    <t>CV 1x0.75</t>
  </si>
  <si>
    <t>CV 1x1</t>
  </si>
  <si>
    <t>CV 1x1.25</t>
  </si>
  <si>
    <t>CV 1x1.5</t>
  </si>
  <si>
    <t>CV 1x2</t>
  </si>
  <si>
    <t>CV 1x2.5</t>
  </si>
  <si>
    <t>CV 1x3</t>
  </si>
  <si>
    <t>CV 1x3.5</t>
  </si>
  <si>
    <t>CV 1x4</t>
  </si>
  <si>
    <t>CV 1x5</t>
  </si>
  <si>
    <t>CV 1x5.5</t>
  </si>
  <si>
    <t>CV 1x6</t>
  </si>
  <si>
    <t>CV 1x7</t>
  </si>
  <si>
    <t>CV 1x8</t>
  </si>
  <si>
    <t>CV 1x10</t>
  </si>
  <si>
    <t>CV 1x11</t>
  </si>
  <si>
    <t>CV 1x14</t>
  </si>
  <si>
    <t>CV 1x16</t>
  </si>
  <si>
    <t>CV 1x22</t>
  </si>
  <si>
    <t>CV 1x25</t>
  </si>
  <si>
    <t>CV 1x30</t>
  </si>
  <si>
    <t>CV 1x35</t>
  </si>
  <si>
    <t>CV 1x38</t>
  </si>
  <si>
    <t>CV 1x50</t>
  </si>
  <si>
    <t>CV 1x60</t>
  </si>
  <si>
    <t>CV 1x70</t>
  </si>
  <si>
    <t>CV 1x75</t>
  </si>
  <si>
    <t>CV 1x80</t>
  </si>
  <si>
    <t>CV 1x95</t>
  </si>
  <si>
    <t>CV 1x100</t>
  </si>
  <si>
    <t>CV 1x120</t>
  </si>
  <si>
    <t>CV 1x125</t>
  </si>
  <si>
    <t>CV 1x150</t>
  </si>
  <si>
    <t>CV 1x185</t>
  </si>
  <si>
    <t>CV 1x200</t>
  </si>
  <si>
    <t>CV 1x240</t>
  </si>
  <si>
    <t>CV 1x250</t>
  </si>
  <si>
    <t>CV 1x300</t>
  </si>
  <si>
    <t>CV 1x400</t>
  </si>
  <si>
    <t>CV 1x500</t>
  </si>
  <si>
    <t>CV 1x630</t>
  </si>
  <si>
    <t>CV 1x800</t>
  </si>
  <si>
    <t>CVV 3x2.5+1x1.5</t>
  </si>
  <si>
    <t>CVV 3x4+1x2.5</t>
  </si>
  <si>
    <t>CVV 3x6+1x4</t>
  </si>
  <si>
    <t>CVV 3x8+1x6</t>
  </si>
  <si>
    <t>CVV 3x10x1x6</t>
  </si>
  <si>
    <t>CVV 3x11+1x6</t>
  </si>
  <si>
    <t>CVV 3x14+1x8</t>
  </si>
  <si>
    <t>CVV 3x14+1x10</t>
  </si>
  <si>
    <t>CVV 3x16+1x8</t>
  </si>
  <si>
    <t>CVV 3x16+1x10</t>
  </si>
  <si>
    <t>CVV 3x22+1x11</t>
  </si>
  <si>
    <t>CVV 3x25+1x14</t>
  </si>
  <si>
    <t>CVV 3x25+1x16</t>
  </si>
  <si>
    <t>CVV 3x30+1x16</t>
  </si>
  <si>
    <t>CVV 3x35+1x16</t>
  </si>
  <si>
    <t>CVV 3x35+1x25</t>
  </si>
  <si>
    <t>CVV 3x38+1x22</t>
  </si>
  <si>
    <t>CVV 3x38+1x25</t>
  </si>
  <si>
    <t>CVV 3x50+1x25</t>
  </si>
  <si>
    <t>CVV 3x50+1x35</t>
  </si>
  <si>
    <t>CVV 3x60+1x30</t>
  </si>
  <si>
    <t>CVV 3x60+1x35</t>
  </si>
  <si>
    <t>CVV 3x70+1x35</t>
  </si>
  <si>
    <t>CVV 3x70+1x50</t>
  </si>
  <si>
    <t>CVV 3x75+1x38</t>
  </si>
  <si>
    <t>CVV 3x80+1x50</t>
  </si>
  <si>
    <t>CVV 3x95+1x50</t>
  </si>
  <si>
    <t>CVV 3x95+1x70</t>
  </si>
  <si>
    <t>CVV 3x100+1x50</t>
  </si>
  <si>
    <t>CVV 3x100+1x60</t>
  </si>
  <si>
    <t>CVV 3x120+1x60</t>
  </si>
  <si>
    <t>CVV 3x120+1x70</t>
  </si>
  <si>
    <t>CVV 3x120+1x95</t>
  </si>
  <si>
    <t>CVV 3x125+1x70</t>
  </si>
  <si>
    <t>CVV 3x125+1x95</t>
  </si>
  <si>
    <t>CVV 3x150+1x70</t>
  </si>
  <si>
    <t>CVV 3x150+1x95</t>
  </si>
  <si>
    <t>CVV 3x150+1x120</t>
  </si>
  <si>
    <t>CVV 3x185+1x95</t>
  </si>
  <si>
    <t>CVV 3x185+1x120</t>
  </si>
  <si>
    <t>CVV 3x185+1x150</t>
  </si>
  <si>
    <t>CVV 3x200+1x100</t>
  </si>
  <si>
    <t>CVV 3x240+1x120</t>
  </si>
  <si>
    <t>CVV 3x240+1x150</t>
  </si>
  <si>
    <t>CVV 3x240+1x185</t>
  </si>
  <si>
    <t>CVV 3x300+1x150</t>
  </si>
  <si>
    <t>CVV 3x300+1x185</t>
  </si>
  <si>
    <t>CVV 3x300+1x240</t>
  </si>
  <si>
    <t>CXV 1x0.75</t>
  </si>
  <si>
    <t>CXV 1x1</t>
  </si>
  <si>
    <t>CXV 1x1.25</t>
  </si>
  <si>
    <t>CXV 1x1.5</t>
  </si>
  <si>
    <t>CXV 1x2</t>
  </si>
  <si>
    <t>CXV 1x2.5</t>
  </si>
  <si>
    <t>CXV 1x3</t>
  </si>
  <si>
    <t>CXV 1x3.5</t>
  </si>
  <si>
    <t>CXV 1x4</t>
  </si>
  <si>
    <t>CXV 1x5</t>
  </si>
  <si>
    <t>CXV 1x5.5</t>
  </si>
  <si>
    <t>CXV 1x6</t>
  </si>
  <si>
    <t>CXV 1x7</t>
  </si>
  <si>
    <t>CXV 1x8</t>
  </si>
  <si>
    <t>CXV 1x10</t>
  </si>
  <si>
    <t>CXV 1x11</t>
  </si>
  <si>
    <t>CXV 1x14</t>
  </si>
  <si>
    <t>CXV 1x16</t>
  </si>
  <si>
    <t>CXV 1x22</t>
  </si>
  <si>
    <t>CXV 1x25</t>
  </si>
  <si>
    <t>CXV 1x30</t>
  </si>
  <si>
    <t>CXV 1x35</t>
  </si>
  <si>
    <t>CXV 1x38</t>
  </si>
  <si>
    <t>CXV 1x50</t>
  </si>
  <si>
    <t>CXV 1x60</t>
  </si>
  <si>
    <t>CXV 1x70</t>
  </si>
  <si>
    <t>CXV 1x75</t>
  </si>
  <si>
    <t>CXV 1x80</t>
  </si>
  <si>
    <t>CXV 1x95</t>
  </si>
  <si>
    <t>CXV 1x100</t>
  </si>
  <si>
    <t>CXV 1x120</t>
  </si>
  <si>
    <t>CXV 1x125</t>
  </si>
  <si>
    <t>CXV 1x150</t>
  </si>
  <si>
    <t>CXV 1x185</t>
  </si>
  <si>
    <t>CXV 1x200</t>
  </si>
  <si>
    <t>CXV 1x240</t>
  </si>
  <si>
    <t>CXV 1x250</t>
  </si>
  <si>
    <t>CXV 1x300</t>
  </si>
  <si>
    <t>CXV 1x400</t>
  </si>
  <si>
    <t>CXV 1x500</t>
  </si>
  <si>
    <t>CXV 1x630</t>
  </si>
  <si>
    <t>CXV 1x800</t>
  </si>
  <si>
    <t>CXV 2x1.5</t>
  </si>
  <si>
    <t>CXV 2x2.5</t>
  </si>
  <si>
    <t>CXV 2x4</t>
  </si>
  <si>
    <t>CXV 2x6</t>
  </si>
  <si>
    <t>CXV 2x10</t>
  </si>
  <si>
    <t>CXV 2x16</t>
  </si>
  <si>
    <t>CXV 2x25</t>
  </si>
  <si>
    <t>CXV 3x0.75</t>
  </si>
  <si>
    <t>CXV 3x1</t>
  </si>
  <si>
    <t>CXV 3x1.25</t>
  </si>
  <si>
    <t>CXV 3x4</t>
  </si>
  <si>
    <t>CXV 3x5</t>
  </si>
  <si>
    <t>CXV 3x5.5</t>
  </si>
  <si>
    <t>CXV 3x6</t>
  </si>
  <si>
    <t>CXV 3x7</t>
  </si>
  <si>
    <t>CXV 3x8</t>
  </si>
  <si>
    <t>CXV 3x10</t>
  </si>
  <si>
    <t>CXV 3x11</t>
  </si>
  <si>
    <t>CXV 3x14</t>
  </si>
  <si>
    <t>CXV 3x16</t>
  </si>
  <si>
    <t>CXV 3x22</t>
  </si>
  <si>
    <t>CXV 3x25</t>
  </si>
  <si>
    <t>CXV 3x30</t>
  </si>
  <si>
    <t>CXV 3x35</t>
  </si>
  <si>
    <t>CXV 3x38</t>
  </si>
  <si>
    <t>CXV 3x50</t>
  </si>
  <si>
    <t>CXV 3x60</t>
  </si>
  <si>
    <t>CXV 3x70</t>
  </si>
  <si>
    <t>CXV 3x75</t>
  </si>
  <si>
    <t>CXV 3x80</t>
  </si>
  <si>
    <t>CXV 3x95</t>
  </si>
  <si>
    <t>CXV 3x100</t>
  </si>
  <si>
    <t>CXV 3x120</t>
  </si>
  <si>
    <t>CXV 3x125</t>
  </si>
  <si>
    <t>CXV 3x150</t>
  </si>
  <si>
    <t>CXV 3x185</t>
  </si>
  <si>
    <t>CXV 3x200</t>
  </si>
  <si>
    <t>CXV 3x240</t>
  </si>
  <si>
    <t>CXV 3x250</t>
  </si>
  <si>
    <t>CXV 3x300</t>
  </si>
  <si>
    <t>CXV 3x400</t>
  </si>
  <si>
    <t>CXV 3x2.5+1x1.5</t>
  </si>
  <si>
    <t>CXV 3x4+1x2.5</t>
  </si>
  <si>
    <t>CXV 3x6+1x4</t>
  </si>
  <si>
    <t>CXV 3x8+1x6</t>
  </si>
  <si>
    <t>CXV 3x10x1x6</t>
  </si>
  <si>
    <t>CXV 3x11+1x6</t>
  </si>
  <si>
    <t>CXV 3x14+1x8</t>
  </si>
  <si>
    <t>CXV 3x14+1x10</t>
  </si>
  <si>
    <t>CXV 3x16+1x8</t>
  </si>
  <si>
    <t>CXV 3x16+1x10</t>
  </si>
  <si>
    <t>CXV 3x22+1x11</t>
  </si>
  <si>
    <t>CXV 3x25+1x14</t>
  </si>
  <si>
    <t>CXV 3x25+1x16</t>
  </si>
  <si>
    <t>CXV 3x30+1x16</t>
  </si>
  <si>
    <t>CXV 3x35+1x16</t>
  </si>
  <si>
    <t>CXV 3x35+1x25</t>
  </si>
  <si>
    <t>CXV 3x38+1x22</t>
  </si>
  <si>
    <t>CXV 3x38+1x25</t>
  </si>
  <si>
    <t>CXV 3x50+1x25</t>
  </si>
  <si>
    <t>CXV 3x50+1x35</t>
  </si>
  <si>
    <t>CXV 3x60+1x30</t>
  </si>
  <si>
    <t>CXV 3x60+1x35</t>
  </si>
  <si>
    <t>CXV 3x70+1x35</t>
  </si>
  <si>
    <t>CXV 3x70+1x50</t>
  </si>
  <si>
    <t>CXV 3x75+1x38</t>
  </si>
  <si>
    <t>CXV 3x80+1x50</t>
  </si>
  <si>
    <t>CXV 3x95+1x50</t>
  </si>
  <si>
    <t>CXV 3x95+1x70</t>
  </si>
  <si>
    <t>CXV 3x100+1x50</t>
  </si>
  <si>
    <t>CXV 3x100+1x60</t>
  </si>
  <si>
    <t>CXV 3x120+1x60</t>
  </si>
  <si>
    <t>CXV 3x120+1x70</t>
  </si>
  <si>
    <t>CXV 3x120+1x95</t>
  </si>
  <si>
    <t>CXV 3x125+1x70</t>
  </si>
  <si>
    <t>CXV 3x125+1x95</t>
  </si>
  <si>
    <t>CXV 3x150+1x70</t>
  </si>
  <si>
    <t>CXV 3x150+1x95</t>
  </si>
  <si>
    <t>CXV 3x150+1x120</t>
  </si>
  <si>
    <t>CXV 3x185+1x95</t>
  </si>
  <si>
    <t>CXV 3x185+1x120</t>
  </si>
  <si>
    <t>CXV 3x185+1x150</t>
  </si>
  <si>
    <t>CXV 3x200+1x100</t>
  </si>
  <si>
    <t>CXV 3x240+1x120</t>
  </si>
  <si>
    <t>CXV 3x240+1x150</t>
  </si>
  <si>
    <t>CXV 3x240+1x185</t>
  </si>
  <si>
    <t>CXV 3x300+1x150</t>
  </si>
  <si>
    <t>CXV 3x300+1x185</t>
  </si>
  <si>
    <t>CXV 3x300+1x240</t>
  </si>
  <si>
    <t>CXV 4x0.75</t>
  </si>
  <si>
    <t>CXV 4x1</t>
  </si>
  <si>
    <t>CXV 4x1.25</t>
  </si>
  <si>
    <t>CXV 4x1.5</t>
  </si>
  <si>
    <t>CXV 4x2</t>
  </si>
  <si>
    <t>CXV 4x2.5</t>
  </si>
  <si>
    <t>CXV 4x3</t>
  </si>
  <si>
    <t>CXV 4x3.5</t>
  </si>
  <si>
    <t>CXV 4x4</t>
  </si>
  <si>
    <t>CXV 4x5</t>
  </si>
  <si>
    <t>CXV 4x5.5</t>
  </si>
  <si>
    <t>CXV 4x6</t>
  </si>
  <si>
    <t>CXV 4x7</t>
  </si>
  <si>
    <t>CXV 4x8</t>
  </si>
  <si>
    <t>CXV 4x10</t>
  </si>
  <si>
    <t>CXV 4x11</t>
  </si>
  <si>
    <t>CXV 4x14</t>
  </si>
  <si>
    <t>CXV 4x16</t>
  </si>
  <si>
    <t>CXV 4x22</t>
  </si>
  <si>
    <t>CXV 4x25</t>
  </si>
  <si>
    <t>CXV 4x30</t>
  </si>
  <si>
    <t>CXV 4x35</t>
  </si>
  <si>
    <t>CXV 4x38</t>
  </si>
  <si>
    <t>CXV 4x50</t>
  </si>
  <si>
    <t>CXV 4x60</t>
  </si>
  <si>
    <t>CXV 4x70</t>
  </si>
  <si>
    <t>CXV 4x75</t>
  </si>
  <si>
    <t>CXV 4x80</t>
  </si>
  <si>
    <t>CXV 4x95</t>
  </si>
  <si>
    <t>CXV 4x100</t>
  </si>
  <si>
    <t>CXV 4x120</t>
  </si>
  <si>
    <t>CXV 4x125</t>
  </si>
  <si>
    <t>CXV 4x150</t>
  </si>
  <si>
    <t>CXV 4x185</t>
  </si>
  <si>
    <t>CXV 4x200</t>
  </si>
  <si>
    <t>CXV 4x240</t>
  </si>
  <si>
    <t>CXV 4x250</t>
  </si>
  <si>
    <t>CXV 4x300</t>
  </si>
  <si>
    <t>CXV 4x400</t>
  </si>
  <si>
    <t>CXV 3x2.5+2x1.5</t>
  </si>
  <si>
    <t>CXV 3x4+2x2.5</t>
  </si>
  <si>
    <t>CXV 3x6+2x4</t>
  </si>
  <si>
    <t>CXV 3x8+2x6</t>
  </si>
  <si>
    <t>CXV 3x10x2x6</t>
  </si>
  <si>
    <t>CXV 3x11+2x6</t>
  </si>
  <si>
    <t>CXV 3x14+2x8</t>
  </si>
  <si>
    <t>CXV 3x14+2x10</t>
  </si>
  <si>
    <t>CXV 3x16+2x8</t>
  </si>
  <si>
    <t>CXV 3x16+2x10</t>
  </si>
  <si>
    <t>CXV 3x22+2x11</t>
  </si>
  <si>
    <t>CXV 3x25+2x14</t>
  </si>
  <si>
    <t>CXV 3x25+2x16</t>
  </si>
  <si>
    <t>CXV 3x30+2x16</t>
  </si>
  <si>
    <t>CXV 3x35+2x16</t>
  </si>
  <si>
    <t>CXV 3x35+2x25</t>
  </si>
  <si>
    <t>CXV 3x38+2x22</t>
  </si>
  <si>
    <t>CXV 3x38+2x25</t>
  </si>
  <si>
    <t>CXV 3x50+2x25</t>
  </si>
  <si>
    <t>CXV 3x50+2x35</t>
  </si>
  <si>
    <t>CXV 3x60+2x30</t>
  </si>
  <si>
    <t>CXV 3x60+2x35</t>
  </si>
  <si>
    <t>CXV 3x70+2x35</t>
  </si>
  <si>
    <t>CXV 3x70+2x50</t>
  </si>
  <si>
    <t>CXV 3x75+2x38</t>
  </si>
  <si>
    <t>CXV 3x80+2x50</t>
  </si>
  <si>
    <t>CXV 3x95+2x50</t>
  </si>
  <si>
    <t>CXV 3x95+2x70</t>
  </si>
  <si>
    <t>CXV 3x100+2x50</t>
  </si>
  <si>
    <t>CXV 3x100+2x60</t>
  </si>
  <si>
    <t>CXV 3x120+2x60</t>
  </si>
  <si>
    <t>CXV 3x120+2x70</t>
  </si>
  <si>
    <t>CXV 3x120+2x95</t>
  </si>
  <si>
    <t>CXV 3x125+2x70</t>
  </si>
  <si>
    <t>CXV 3x125+2x95</t>
  </si>
  <si>
    <t>CXV 3x150+2x70</t>
  </si>
  <si>
    <t>CXV 3x150+2x95</t>
  </si>
  <si>
    <t>CXV 3x150+2x120</t>
  </si>
  <si>
    <t>CXV 3x185+2x95</t>
  </si>
  <si>
    <t>CXV 3x185+2x120</t>
  </si>
  <si>
    <t>CXV 3x185+2x150</t>
  </si>
  <si>
    <t>CXV 3x200+2x100</t>
  </si>
  <si>
    <t>CXV 3x240+2x120</t>
  </si>
  <si>
    <t>CXV 3x240+2x150</t>
  </si>
  <si>
    <t>CXV 3x240+2x185</t>
  </si>
  <si>
    <t>CXV 3x300+2x150</t>
  </si>
  <si>
    <t>CXV 3x300+2x185</t>
  </si>
  <si>
    <t>CXV 3x300+2x240</t>
  </si>
  <si>
    <t>MULLER 2x4</t>
  </si>
  <si>
    <t>MULLER 2x6</t>
  </si>
  <si>
    <t>MULLER 2x7</t>
  </si>
  <si>
    <t>MULLER 2x10</t>
  </si>
  <si>
    <t>MULLER 2x11</t>
  </si>
  <si>
    <t>MULLER 2x14</t>
  </si>
  <si>
    <t>MULLER 2x16</t>
  </si>
  <si>
    <t>MULLER 2x22</t>
  </si>
  <si>
    <t>MULLER 2x25</t>
  </si>
  <si>
    <t>DSTA 2x0.75</t>
  </si>
  <si>
    <t>DSTA 2x1</t>
  </si>
  <si>
    <t>DSTA 2x1.25</t>
  </si>
  <si>
    <t>DSTA 2x1.5</t>
  </si>
  <si>
    <t>DSTA 2x2</t>
  </si>
  <si>
    <t>DSTA 2x2.5</t>
  </si>
  <si>
    <t>DSTA 2x3</t>
  </si>
  <si>
    <t>DSTA 2x3.5</t>
  </si>
  <si>
    <t>DSTA 2x4</t>
  </si>
  <si>
    <t>DSTA 2x5</t>
  </si>
  <si>
    <t>DSTA 2x5.5</t>
  </si>
  <si>
    <t>DSTA 2x6</t>
  </si>
  <si>
    <t>DSTA 2x7</t>
  </si>
  <si>
    <t>DSTA 2x8</t>
  </si>
  <si>
    <t>DSTA 2x10</t>
  </si>
  <si>
    <t>DSTA 2x11</t>
  </si>
  <si>
    <t>DSTA 2x14</t>
  </si>
  <si>
    <t>DSTA 2x16</t>
  </si>
  <si>
    <t>DSTA 2x22</t>
  </si>
  <si>
    <t>DSTA 2x25</t>
  </si>
  <si>
    <t>DSTA 2x30</t>
  </si>
  <si>
    <t>DSTA 2x35</t>
  </si>
  <si>
    <t>DSTA 2x38</t>
  </si>
  <si>
    <t>DSTA 2x50</t>
  </si>
  <si>
    <t>DSTA 2x60</t>
  </si>
  <si>
    <t>DSTA 2x70</t>
  </si>
  <si>
    <t>DSTA 2x75</t>
  </si>
  <si>
    <t>DSTA 2x80</t>
  </si>
  <si>
    <t>DSTA 2x95</t>
  </si>
  <si>
    <t>DSTA 2x100</t>
  </si>
  <si>
    <t>DSTA 2x120</t>
  </si>
  <si>
    <t>DSTA 2x125</t>
  </si>
  <si>
    <t>DSTA 2x150</t>
  </si>
  <si>
    <t>DSTA 2x185</t>
  </si>
  <si>
    <t>DSTA 2x200</t>
  </si>
  <si>
    <t>DSTA 2x240</t>
  </si>
  <si>
    <t>DSTA 2x250</t>
  </si>
  <si>
    <t>DSTA 2x300</t>
  </si>
  <si>
    <t>DSTA 2x400</t>
  </si>
  <si>
    <t>DSTA 3x0.75</t>
  </si>
  <si>
    <t>DSTA 3x1</t>
  </si>
  <si>
    <t>DSTA 3x1.25</t>
  </si>
  <si>
    <t>DSTA 3x1.5</t>
  </si>
  <si>
    <t>DSTA 3x2</t>
  </si>
  <si>
    <t>DSTA 3x2.5</t>
  </si>
  <si>
    <t>DSTA 3x3</t>
  </si>
  <si>
    <t>DSTA 3x3.5</t>
  </si>
  <si>
    <t>DSTA 3x4</t>
  </si>
  <si>
    <t>DSTA 3x5</t>
  </si>
  <si>
    <t>DSTA 3x5.5</t>
  </si>
  <si>
    <t>DSTA 3x6</t>
  </si>
  <si>
    <t>DSTA 3x7</t>
  </si>
  <si>
    <t>DSTA 3x8</t>
  </si>
  <si>
    <t>DSTA 3x10</t>
  </si>
  <si>
    <t>DSTA 3x11</t>
  </si>
  <si>
    <t>DSTA 3x14</t>
  </si>
  <si>
    <t>DSTA 3x16</t>
  </si>
  <si>
    <t>DSTA 3x22</t>
  </si>
  <si>
    <t>DSTA 3x25</t>
  </si>
  <si>
    <t>DSTA 3x30</t>
  </si>
  <si>
    <t>DSTA 3x35</t>
  </si>
  <si>
    <t>DSTA 3x38</t>
  </si>
  <si>
    <t>DSTA 3x50</t>
  </si>
  <si>
    <t>DSTA 3x60</t>
  </si>
  <si>
    <t>DSTA 3x70</t>
  </si>
  <si>
    <t>DSTA 3x75</t>
  </si>
  <si>
    <t>DSTA 3x80</t>
  </si>
  <si>
    <t>DSTA 3x95</t>
  </si>
  <si>
    <t>DSTA 3x100</t>
  </si>
  <si>
    <t>DSTA 3x120</t>
  </si>
  <si>
    <t>DSTA 3x125</t>
  </si>
  <si>
    <t>DSTA 3x150</t>
  </si>
  <si>
    <t>DSTA 3x185</t>
  </si>
  <si>
    <t>DSTA 3x200</t>
  </si>
  <si>
    <t>DSTA 3x240</t>
  </si>
  <si>
    <t>DSTA 3x250</t>
  </si>
  <si>
    <t>DSTA 3x300</t>
  </si>
  <si>
    <t>DSTA 3x400</t>
  </si>
  <si>
    <t>DSTA 3x2.5+1x1.5</t>
  </si>
  <si>
    <t>DSTA 3x4+1x2.5</t>
  </si>
  <si>
    <t>DSTA 3x6+1x4</t>
  </si>
  <si>
    <t>DSTA 3x8+1x6</t>
  </si>
  <si>
    <t>DSTA 3x10x1x6</t>
  </si>
  <si>
    <t>DSTA 3x11+1x6</t>
  </si>
  <si>
    <t>DSTA 3x14+1x8</t>
  </si>
  <si>
    <t>DSTA 3x14+1x10</t>
  </si>
  <si>
    <t>DSTA 3x16+1x8</t>
  </si>
  <si>
    <t>DSTA 3x16+1x10</t>
  </si>
  <si>
    <t>DSTA 3x22+1x11</t>
  </si>
  <si>
    <t>DSTA 3x25+1x14</t>
  </si>
  <si>
    <t>DSTA 3x25+1x16</t>
  </si>
  <si>
    <t>DSTA 3x30+1x16</t>
  </si>
  <si>
    <t>DSTA 3x35+1x16</t>
  </si>
  <si>
    <t>DSTA 3x35+1x25</t>
  </si>
  <si>
    <t>DSTA 3x38+1x22</t>
  </si>
  <si>
    <t>DSTA 3x38+1x25</t>
  </si>
  <si>
    <t>DSTA 3x50+1x25</t>
  </si>
  <si>
    <t>DSTA 3x50+1x35</t>
  </si>
  <si>
    <t>DSTA 3x60+1x30</t>
  </si>
  <si>
    <t>DSTA 3x60+1x35</t>
  </si>
  <si>
    <t>DSTA 3x70+1x35</t>
  </si>
  <si>
    <t>DSTA 3x70+1x50</t>
  </si>
  <si>
    <t>DSTA 3x75+1x38</t>
  </si>
  <si>
    <t>DSTA 3x80+1x50</t>
  </si>
  <si>
    <t>DSTA 3x95+1x50</t>
  </si>
  <si>
    <t>DSTA 3x95+1x70</t>
  </si>
  <si>
    <t>DSTA 3x100+1x50</t>
  </si>
  <si>
    <t>DSTA 3x100+1x60</t>
  </si>
  <si>
    <t>DSTA 3x120+1x60</t>
  </si>
  <si>
    <t>DSTA 3x120+1x70</t>
  </si>
  <si>
    <t>DSTA 3x120+1x95</t>
  </si>
  <si>
    <t>DSTA 3x125+1x70</t>
  </si>
  <si>
    <t>DSTA 3x125+1x95</t>
  </si>
  <si>
    <t>DSTA 3x150+1x70</t>
  </si>
  <si>
    <t>DSTA 3x150+1x95</t>
  </si>
  <si>
    <t>DSTA 3x150+1x120</t>
  </si>
  <si>
    <t>DSTA 3x185+1x95</t>
  </si>
  <si>
    <t>DSTA 3x185+1x120</t>
  </si>
  <si>
    <t>DSTA 3x185+1x150</t>
  </si>
  <si>
    <t>DSTA 3x200+1x100</t>
  </si>
  <si>
    <t>DSTA 3x240+1x120</t>
  </si>
  <si>
    <t>DSTA 3x240+1x150</t>
  </si>
  <si>
    <t>DSTA 3x240+1x185</t>
  </si>
  <si>
    <t>DSTA 3x300+1x150</t>
  </si>
  <si>
    <t>DSTA 3x300+1x185</t>
  </si>
  <si>
    <t>DSTA 3x300+1x240</t>
  </si>
  <si>
    <t>DSTA 4x0.75</t>
  </si>
  <si>
    <t>DSTA 4x1</t>
  </si>
  <si>
    <t>DSTA 4x1.25</t>
  </si>
  <si>
    <t>DSTA 4x1.5</t>
  </si>
  <si>
    <t>DSTA 4x2</t>
  </si>
  <si>
    <t>DSTA 4x2.5</t>
  </si>
  <si>
    <t>DSTA 4x3</t>
  </si>
  <si>
    <t>DSTA 4x3.5</t>
  </si>
  <si>
    <t>DSTA 4x4</t>
  </si>
  <si>
    <t>DSTA 4x5</t>
  </si>
  <si>
    <t>DSTA 4x5.5</t>
  </si>
  <si>
    <t>DSTA 4x6</t>
  </si>
  <si>
    <t>DSTA 4x7</t>
  </si>
  <si>
    <t>DSTA 4x8</t>
  </si>
  <si>
    <t>DSTA 4x10</t>
  </si>
  <si>
    <t>DSTA 4x11</t>
  </si>
  <si>
    <t>DSTA 4x14</t>
  </si>
  <si>
    <t>DSTA 4x16</t>
  </si>
  <si>
    <t>DSTA 4x22</t>
  </si>
  <si>
    <t>DSTA 4x25</t>
  </si>
  <si>
    <t>DSTA 4x30</t>
  </si>
  <si>
    <t>DSTA 4x35</t>
  </si>
  <si>
    <t>DSTA 4x38</t>
  </si>
  <si>
    <t>DSTA 4x50</t>
  </si>
  <si>
    <t>DSTA 4x60</t>
  </si>
  <si>
    <t>DSTA 4x70</t>
  </si>
  <si>
    <t>DSTA 4x75</t>
  </si>
  <si>
    <t>DSTA 4x80</t>
  </si>
  <si>
    <t>DSTA 4x95</t>
  </si>
  <si>
    <t>DSTA 4x100</t>
  </si>
  <si>
    <t>DSTA 4x120</t>
  </si>
  <si>
    <t>DSTA 4x125</t>
  </si>
  <si>
    <t>DSTA 4x150</t>
  </si>
  <si>
    <t>DSTA 4x185</t>
  </si>
  <si>
    <t>DSTA 4x200</t>
  </si>
  <si>
    <t>DSTA 4x240</t>
  </si>
  <si>
    <t>DSTA 4x250</t>
  </si>
  <si>
    <t>DSTA 4x300</t>
  </si>
  <si>
    <t>DSTA 4x400</t>
  </si>
  <si>
    <t>DSTA 3x2.5+2x1.5</t>
  </si>
  <si>
    <t>DSTA 3x4+2x2.5</t>
  </si>
  <si>
    <t>DSTA 3x6+2x4</t>
  </si>
  <si>
    <t>DSTA 3x8+2x6</t>
  </si>
  <si>
    <t>DSTA 3x10x2x6</t>
  </si>
  <si>
    <t>DSTA 3x11+2x6</t>
  </si>
  <si>
    <t>DSTA 3x14+2x8</t>
  </si>
  <si>
    <t>DSTA 3x14+2x10</t>
  </si>
  <si>
    <t>DSTA 3x16+2x8</t>
  </si>
  <si>
    <t>DSTA 3x16+2x10</t>
  </si>
  <si>
    <t>DSTA 3x22+2x11</t>
  </si>
  <si>
    <t>DSTA 3x25+2x14</t>
  </si>
  <si>
    <t>DSTA 3x25+2x16</t>
  </si>
  <si>
    <t>DSTA 3x30+2x16</t>
  </si>
  <si>
    <t>DSTA 3x35+2x16</t>
  </si>
  <si>
    <t>DSTA 3x35+2x25</t>
  </si>
  <si>
    <t>DSTA 3x38+2x22</t>
  </si>
  <si>
    <t>DSTA 3x38+2x25</t>
  </si>
  <si>
    <t>DSTA 3x50+2x25</t>
  </si>
  <si>
    <t>DSTA 3x50+2x35</t>
  </si>
  <si>
    <t>DSTA 3x60+2x30</t>
  </si>
  <si>
    <t>DSTA 3x60+2x35</t>
  </si>
  <si>
    <t>DSTA 3x70+2x35</t>
  </si>
  <si>
    <t>DSTA 3x70+2x50</t>
  </si>
  <si>
    <t>DSTA 3x75+2x38</t>
  </si>
  <si>
    <t>DSTA 3x80+2x50</t>
  </si>
  <si>
    <t>DSTA 3x95+2x50</t>
  </si>
  <si>
    <t>DSTA 3x95+2x70</t>
  </si>
  <si>
    <t>DSTA 3x100+2x50</t>
  </si>
  <si>
    <t>DSTA 3x100+2x60</t>
  </si>
  <si>
    <t>DSTA 3x120+2x60</t>
  </si>
  <si>
    <t>DSTA 3x120+2x70</t>
  </si>
  <si>
    <t>DSTA 3x120+2x95</t>
  </si>
  <si>
    <t>DSTA 3x125+2x70</t>
  </si>
  <si>
    <t>DSTA 3x125+2x95</t>
  </si>
  <si>
    <t>DSTA 3x150+2x70</t>
  </si>
  <si>
    <t>DSTA 3x150+2x95</t>
  </si>
  <si>
    <t>DSTA 3x150+2x120</t>
  </si>
  <si>
    <t>DSTA 3x185+2x95</t>
  </si>
  <si>
    <t>DSTA 3x185+2x120</t>
  </si>
  <si>
    <t>DSTA 3x185+2x150</t>
  </si>
  <si>
    <t>DSTA 3x200+2x100</t>
  </si>
  <si>
    <t>DSTA 3x240+2x120</t>
  </si>
  <si>
    <t>DSTA 3x240+2x150</t>
  </si>
  <si>
    <t>DSTA 3x240+2x185</t>
  </si>
  <si>
    <t>DSTA 3x300+2x150</t>
  </si>
  <si>
    <t>DSTA 3x300+2x185</t>
  </si>
  <si>
    <t>DSTA 3x300+2x240</t>
  </si>
  <si>
    <t>VCmD 2x0.3</t>
  </si>
  <si>
    <t>VCmD 2x0.4</t>
  </si>
  <si>
    <t>VCmD 2x0.5</t>
  </si>
  <si>
    <t>VCmD 2x0.6</t>
  </si>
  <si>
    <t>VCmD 2x0.75</t>
  </si>
  <si>
    <t>VCmD 2x1.0</t>
  </si>
  <si>
    <t>VCmD 2x1.25</t>
  </si>
  <si>
    <t>VCmD 2x1.5</t>
  </si>
  <si>
    <t>VCmD 2x1.6</t>
  </si>
  <si>
    <t>VCmD 2x2.0</t>
  </si>
  <si>
    <t>VCmD 2x2.5</t>
  </si>
  <si>
    <t xml:space="preserve">VCSF 1x0.5 </t>
  </si>
  <si>
    <t xml:space="preserve">VCSF 1x0.75 </t>
  </si>
  <si>
    <t>VCSF 1x1.0</t>
  </si>
  <si>
    <t xml:space="preserve">VCSF 1x1.25 </t>
  </si>
  <si>
    <t>VCSF 1x1.5</t>
  </si>
  <si>
    <t>VCSF 1x2.0</t>
  </si>
  <si>
    <t xml:space="preserve">VCSF 1x2.5 </t>
  </si>
  <si>
    <t>VCSF 1x3.0</t>
  </si>
  <si>
    <t>VCSF 1x4.0</t>
  </si>
  <si>
    <t>VCSF 1x5.0</t>
  </si>
  <si>
    <t>VCSF 1x6.0</t>
  </si>
  <si>
    <t>VCSF 1x8.0</t>
  </si>
  <si>
    <t>VCSF 1x10.0</t>
  </si>
  <si>
    <t>VCTFK 2x0.3</t>
  </si>
  <si>
    <t>VCTFK 2x0.4</t>
  </si>
  <si>
    <t>VCTFK 2x0.5</t>
  </si>
  <si>
    <t>VCTFK 2x0.6</t>
  </si>
  <si>
    <t>VCTFK 2x0.7</t>
  </si>
  <si>
    <t>VCTFK 2x0.75</t>
  </si>
  <si>
    <t>VCTFK 2x1.0</t>
  </si>
  <si>
    <t>VCTFK 2x1.25</t>
  </si>
  <si>
    <t>VCTFK 2x1.5</t>
  </si>
  <si>
    <t>VCTFK 2x1.6</t>
  </si>
  <si>
    <t>VCTFK 2x2.0</t>
  </si>
  <si>
    <t>VCTFK 2x2.5</t>
  </si>
  <si>
    <t>VCTFK 2x3.0</t>
  </si>
  <si>
    <t>VCTFK 2x3.5</t>
  </si>
  <si>
    <t>VCTFK 2x4.0</t>
  </si>
  <si>
    <t>VCTFK 2x5.0</t>
  </si>
  <si>
    <t>VCTFK 2x5.5</t>
  </si>
  <si>
    <t>VCTFK 2x6.0</t>
  </si>
  <si>
    <t>VCTFK 2x8.0</t>
  </si>
  <si>
    <t>VCTFK 2x10.0</t>
  </si>
  <si>
    <t>VCTF 2x0.5</t>
  </si>
  <si>
    <t>VCTF 2x0.6</t>
  </si>
  <si>
    <t>VCTF 2x0.75</t>
  </si>
  <si>
    <t>VCTF 2x1.0</t>
  </si>
  <si>
    <t>VCTF 2x1.25</t>
  </si>
  <si>
    <t>VCTF 2x1.5</t>
  </si>
  <si>
    <t>VCTF 2x2.0</t>
  </si>
  <si>
    <t>VCTF 2x2.5</t>
  </si>
  <si>
    <t>VCTF 2x3.0</t>
  </si>
  <si>
    <t>VCTF 2x4.0</t>
  </si>
  <si>
    <t>VCTF 2x5.0</t>
  </si>
  <si>
    <t>VCTF 2x6.0</t>
  </si>
  <si>
    <t>VCTF 3x0.5</t>
  </si>
  <si>
    <t>VCTF 3x0.6</t>
  </si>
  <si>
    <t>VCTF 3x0.75</t>
  </si>
  <si>
    <t>VCTF 3x1.0</t>
  </si>
  <si>
    <t>VCTF 3x1.25</t>
  </si>
  <si>
    <t>VCTF 3x1.5</t>
  </si>
  <si>
    <t>VCTF 3x2.0</t>
  </si>
  <si>
    <t>VCTF 3x2.5</t>
  </si>
  <si>
    <t>VCTF 3x3.0</t>
  </si>
  <si>
    <t>VCTF 3x4.0</t>
  </si>
  <si>
    <t>VCTF 3x5.0</t>
  </si>
  <si>
    <t>VCTF 3x6.0</t>
  </si>
  <si>
    <t>VCTF 4x0.5</t>
  </si>
  <si>
    <t>VCTF 4x0.6</t>
  </si>
  <si>
    <t>VCTF 4x0.75</t>
  </si>
  <si>
    <t>VCTF 4x1.0</t>
  </si>
  <si>
    <t>VCTF 4x1.25</t>
  </si>
  <si>
    <t>VCTF 4x1.5</t>
  </si>
  <si>
    <t>VCTF 4x2.0</t>
  </si>
  <si>
    <t>VCTF 4x2.5</t>
  </si>
  <si>
    <t>VCTF 4x3.0</t>
  </si>
  <si>
    <t>VCTF 4x4.0</t>
  </si>
  <si>
    <t>VCTF 4x5.0</t>
  </si>
  <si>
    <t>VCTF 4x6.0</t>
  </si>
  <si>
    <t>VCTF 5x0.5</t>
  </si>
  <si>
    <t>VCTF 5x0.6</t>
  </si>
  <si>
    <t>VCTF 5x0.75</t>
  </si>
  <si>
    <t>VCTF 5x1.0</t>
  </si>
  <si>
    <t>VCTF 5x1.25</t>
  </si>
  <si>
    <t>VCTF 5x1.5</t>
  </si>
  <si>
    <t>VCTF 5x2.0</t>
  </si>
  <si>
    <t>VCTF 5x2.5</t>
  </si>
  <si>
    <t>VCTF 5x3.0</t>
  </si>
  <si>
    <t>VCTF 5x4.0</t>
  </si>
  <si>
    <t>VCTF 5x5.0</t>
  </si>
  <si>
    <t>VCTF 5x6.0</t>
  </si>
  <si>
    <t>VCSH 1x0.5</t>
  </si>
  <si>
    <t>VCSH 1x0.75</t>
  </si>
  <si>
    <t>VCSH 1x0.8</t>
  </si>
  <si>
    <t>VCSH 1x1.0</t>
  </si>
  <si>
    <t>VCSH 1x1.5</t>
  </si>
  <si>
    <t>VCSH 1x2.5</t>
  </si>
  <si>
    <t>VCSH 1x3.0</t>
  </si>
  <si>
    <t>VCSH 1x4.0</t>
  </si>
  <si>
    <t>VCSH 1x6.0</t>
  </si>
  <si>
    <t>VCSH 1x7.0</t>
  </si>
  <si>
    <t>VCSH 1x10.0</t>
  </si>
  <si>
    <t>VCTHK 2x0.5</t>
  </si>
  <si>
    <t>VCTHK 2x0.75</t>
  </si>
  <si>
    <t>VCTHK 2x0.8</t>
  </si>
  <si>
    <t>VCTHK 2x1.0</t>
  </si>
  <si>
    <t>VCTHK 2x1.5</t>
  </si>
  <si>
    <t>VCTHK 2x2.5</t>
  </si>
  <si>
    <t>VCTHK 2x3.0</t>
  </si>
  <si>
    <t>VCTHK 2x4.0</t>
  </si>
  <si>
    <t>VCTHK 2x6.0</t>
  </si>
  <si>
    <t>VCTHK 2x7.0</t>
  </si>
  <si>
    <t>VCTHK 2x8.0</t>
  </si>
  <si>
    <t>VCTHK 2x10.0</t>
  </si>
  <si>
    <t>AV 0.5</t>
  </si>
  <si>
    <t>AVF 0.25</t>
  </si>
  <si>
    <t>AVF 0.3</t>
  </si>
  <si>
    <t>AVF 0.4</t>
  </si>
  <si>
    <t>AVF 0.46</t>
  </si>
  <si>
    <t>AVF 0.5</t>
  </si>
  <si>
    <t>AVF 0.53</t>
  </si>
  <si>
    <t>AVF 0.70</t>
  </si>
  <si>
    <t>AVF 0.75</t>
  </si>
  <si>
    <t>AVF 1.25</t>
  </si>
  <si>
    <t>AVF 2.0</t>
  </si>
  <si>
    <t>AVF 2.2</t>
  </si>
  <si>
    <t>AVF 2.5</t>
  </si>
  <si>
    <t>AVF  3.0</t>
  </si>
  <si>
    <t>AVF  3.3</t>
  </si>
  <si>
    <t>AVF  5.0</t>
  </si>
  <si>
    <t>AVSF 0.3</t>
  </si>
  <si>
    <t>AVS 0.3</t>
  </si>
  <si>
    <t>AVS 0.5</t>
  </si>
  <si>
    <t>AVS 3.0</t>
  </si>
  <si>
    <t>AVS 5.0</t>
  </si>
  <si>
    <t>AVSS 0.1287</t>
  </si>
  <si>
    <t>AVSS 0.3</t>
  </si>
  <si>
    <t>AVSS 0.44</t>
  </si>
  <si>
    <t>AVSS 0.5</t>
  </si>
  <si>
    <t>AVSS 0.85</t>
  </si>
  <si>
    <t>AVSS 1.25</t>
  </si>
  <si>
    <t>AVSS 3.0</t>
  </si>
  <si>
    <t>AVSSF 0.3</t>
  </si>
  <si>
    <t>AVSSF 0.5</t>
  </si>
  <si>
    <t>AVSSF 0.75</t>
  </si>
  <si>
    <t>AVSSF 1.25</t>
  </si>
  <si>
    <t>AVF 3.0</t>
  </si>
  <si>
    <t>AVF 3.3</t>
  </si>
  <si>
    <t>AVF 5.0</t>
  </si>
  <si>
    <t>Sè sîi</t>
  </si>
  <si>
    <t>TT</t>
  </si>
  <si>
    <t>M· s¶n phÈm</t>
  </si>
  <si>
    <t>Tªn s¶n phÈm</t>
  </si>
  <si>
    <t>Trung tÝnh</t>
  </si>
  <si>
    <t xml:space="preserve"> - S¶n phÈm kh«ng ®¹t tiªu chuÈn chÊt l­îng sÏ kh«ng xuÊt ra thÞ tr­êng</t>
  </si>
  <si>
    <t xml:space="preserve"> - Cung øng hµng ho¸ nhanh chãng, kÞp thêi theo ®óng yªu cÇu cña kh¸ch hµng</t>
  </si>
  <si>
    <t xml:space="preserve"> - Quý kh¸ch  cã thÓ ®Æt hµng theo quy c¸ch vµ tiªu chuÈn yªu cÇu</t>
  </si>
  <si>
    <r>
      <t xml:space="preserve">§¬n gi¸
</t>
    </r>
    <r>
      <rPr>
        <sz val="9"/>
        <rFont val=".VnArial"/>
        <family val="2"/>
      </rPr>
      <t>(§· bao gåm VAT 10%)</t>
    </r>
  </si>
  <si>
    <t xml:space="preserve">ChiÒu dµi
®ãng gãi </t>
  </si>
  <si>
    <t>m</t>
  </si>
  <si>
    <t>CXV 3x1.5</t>
  </si>
  <si>
    <t>CXV 3x2</t>
  </si>
  <si>
    <t>CXV 3x2.5</t>
  </si>
  <si>
    <t>CXV 3x3</t>
  </si>
  <si>
    <t>CXV 3x3.5</t>
  </si>
  <si>
    <t>D©y xóp dÝnh</t>
  </si>
  <si>
    <t>D©y ®¬n mÒm</t>
  </si>
  <si>
    <t>§iÖn ¸p 300/500V, dïng ®Ó l¾p ®Æt bªn trong</t>
  </si>
  <si>
    <t>§iÖn ¸p 450/750V, dïng ®Ó l¾p ®Æt cè ®Þnh</t>
  </si>
  <si>
    <t>D©y ®¬n cøng</t>
  </si>
  <si>
    <t xml:space="preserve">D©y AV vµ AVF vá bäc th­êng </t>
  </si>
  <si>
    <t>D©y AVSF vµ AVS vá bäc máng</t>
  </si>
  <si>
    <t>D©y AVSS vµ AVSSF vá bäc siªu máng</t>
  </si>
  <si>
    <r>
      <t>B¶ng gi¸ ®ång C/1</t>
    </r>
    <r>
      <rPr>
        <b/>
        <sz val="12"/>
        <rFont val=".VnArialHh"/>
      </rPr>
      <t>b</t>
    </r>
    <r>
      <rPr>
        <b/>
        <sz val="12"/>
        <rFont val=".VnArialH"/>
        <family val="2"/>
      </rPr>
      <t xml:space="preserve"> - tæng hîp</t>
    </r>
  </si>
  <si>
    <t>C¸p ®ång trÇn</t>
  </si>
  <si>
    <t>C¸p ®ång ®¬n bäc c¸ch ®iÖn PVC</t>
  </si>
  <si>
    <t>C¸p ®ång ®¬n bäc c¸ch ®iÖn XLPE, bäc vá PVC</t>
  </si>
  <si>
    <t>C¸p ®ång 2ruét bäc c¸ch ®iÖn XLPE, bäc vá PVC</t>
  </si>
  <si>
    <t>C¸p ®ång 3ruét bäc c¸ch ®iÖn XLPE, bäc vá PVC</t>
  </si>
  <si>
    <t>C¸p ®ång 4ruét bäc c¸ch ®iÖn XLPE, bäc vá PVC</t>
  </si>
  <si>
    <t>C¸p ®ång 5ruét (1ruét trung tÝnh vµ 1ruét tiÕp ®Þa nhá h¬n) bäc c¸ch ®iÖn XLPE, bäc vá PVC</t>
  </si>
  <si>
    <t>C¸p ®ång ®iÖn kÕ Muller bäc c¸ch ®iÖn XLPE, bäc vá PVC</t>
  </si>
  <si>
    <t>C¸p ®ång ngÇm 2ruét bäc c¸ch ®iÖn XLPE, bäc vá PVC</t>
  </si>
  <si>
    <t>C¸p ®ång ngÇm 3ruét bäc c¸ch ®iÖn XLPE, bäc vá PVC</t>
  </si>
  <si>
    <t>C¸p ®ång ngÇm 4ruét bäc c¸ch ®iÖn XLPE, bäc vá PVC</t>
  </si>
  <si>
    <t>C¸p ®ång ngÇm 4ruét (1ruét trung tÝnh nhá h¬n) bäc c¸ch ®iÖn XLPE, bäc vá PVC</t>
  </si>
  <si>
    <t>C¸p ®ång ngÇm 5ruét (1ruét trung tÝnh vµ 1ruét tiÕp ®Þa nhá h¬n) bäc c¸ch ®iÖn XLPE, bäc vá PVC</t>
  </si>
  <si>
    <t>D©y «van 2ruét mÒm</t>
  </si>
  <si>
    <t>D©y trßn ®Æc 2ruét mÒm</t>
  </si>
  <si>
    <t>D©y trßn ®Æc 3ruét mÒm</t>
  </si>
  <si>
    <t>D©y trßn ®Æc 4ruét mÒm</t>
  </si>
  <si>
    <t>D©y trßn ®Æc 5ruét mÒm</t>
  </si>
  <si>
    <t>D©y «van 2ruét cøng</t>
  </si>
  <si>
    <t>C¸p ®ång 4ruét (1ruét trung tÝnh nhá h¬n) bäc c¸ch ®iÖn PVC, bäc vá PVC</t>
  </si>
  <si>
    <t>C¸p ®ång 4ruét (1ruét trung tÝnh nhá h¬n) bäc c¸ch ®iÖn XLPE, bäc vá PVC</t>
  </si>
  <si>
    <r>
      <t>D©y xe m¸y bäc nhùa th­êng, chÞu nhiÖt 70</t>
    </r>
    <r>
      <rPr>
        <b/>
        <vertAlign val="superscript"/>
        <sz val="10"/>
        <rFont val=".VnArial"/>
        <family val="2"/>
      </rPr>
      <t>0</t>
    </r>
    <r>
      <rPr>
        <b/>
        <sz val="10"/>
        <rFont val=".VnArial"/>
        <family val="2"/>
      </rPr>
      <t>C</t>
    </r>
  </si>
  <si>
    <r>
      <t>D©y xe m¸y bäc nhùa th­êng, chÞu nhiÖt 105</t>
    </r>
    <r>
      <rPr>
        <b/>
        <vertAlign val="superscript"/>
        <sz val="10"/>
        <rFont val=".VnArial"/>
        <family val="2"/>
      </rPr>
      <t>0</t>
    </r>
    <r>
      <rPr>
        <b/>
        <sz val="10"/>
        <rFont val=".VnArial"/>
        <family val="2"/>
      </rPr>
      <t>C</t>
    </r>
  </si>
  <si>
    <r>
      <t>D©y xe m¸y bäc nhùa kh«ng ch×, chÞu nhiÖt 70</t>
    </r>
    <r>
      <rPr>
        <b/>
        <vertAlign val="superscript"/>
        <sz val="10"/>
        <rFont val=".VnArial"/>
        <family val="2"/>
      </rPr>
      <t>0</t>
    </r>
    <r>
      <rPr>
        <b/>
        <sz val="10"/>
        <rFont val=".VnArial"/>
        <family val="2"/>
      </rPr>
      <t>C</t>
    </r>
  </si>
  <si>
    <t>VN§/kg</t>
  </si>
  <si>
    <t>VN§/m</t>
  </si>
  <si>
    <t>VN§/m (kg)</t>
  </si>
  <si>
    <r>
      <t xml:space="preserve">§¬n gi¸
</t>
    </r>
    <r>
      <rPr>
        <sz val="9"/>
        <rFont val=".VnArial"/>
        <family val="2"/>
      </rPr>
      <t>(§· bao gåm VAT)</t>
    </r>
  </si>
  <si>
    <t>Gi¸ b¸n triÕt khÊu (®· bao gåm VAT)</t>
  </si>
  <si>
    <t>Ch­a VAT</t>
  </si>
  <si>
    <t>Cã VAT</t>
  </si>
  <si>
    <r>
      <t xml:space="preserve">§¬n gi¸
</t>
    </r>
    <r>
      <rPr>
        <sz val="9"/>
        <color indexed="10"/>
        <rFont val=".VnArial"/>
        <family val="2"/>
      </rPr>
      <t>(Ch­a bao gåm VAT)</t>
    </r>
  </si>
  <si>
    <t>c¸c s¶n phÈm d©y xe m¸y</t>
  </si>
  <si>
    <t>k</t>
  </si>
  <si>
    <t xml:space="preserve"> - Khi cã nhu cÇu, xin Quý kh¸ch vui lßng liªn hÖ 
   víi c¸c chi nh¸nh cña CADI-SUN trªn toµn quèc hoÆc truy cËp</t>
  </si>
  <si>
    <r>
      <t xml:space="preserve">   website: </t>
    </r>
    <r>
      <rPr>
        <b/>
        <u/>
        <sz val="8"/>
        <color indexed="10"/>
        <rFont val=".VnTime"/>
        <family val="2"/>
      </rPr>
      <t>www.cadisun.com.vn</t>
    </r>
  </si>
  <si>
    <t>chñ tÞch h®qt/ tæng gi¸m ®èc</t>
  </si>
  <si>
    <t xml:space="preserve"> - S¶n phÈm ®¹t yªu cÇu theo tiªu chuÈn qu¶n lý chÊt l­îng ISO 9001 : 2008</t>
  </si>
  <si>
    <t>PhÇn Iii</t>
  </si>
  <si>
    <r>
      <rPr>
        <b/>
        <u/>
        <sz val="8.5"/>
        <color indexed="10"/>
        <rFont val="Folio Bold UVN"/>
      </rPr>
      <t>CADI - SUN</t>
    </r>
    <r>
      <rPr>
        <b/>
        <u/>
        <vertAlign val="superscript"/>
        <sz val="8.5"/>
        <color indexed="10"/>
        <rFont val="Arial"/>
        <family val="2"/>
      </rPr>
      <t>®</t>
    </r>
    <r>
      <rPr>
        <b/>
        <u/>
        <sz val="8.5"/>
        <color indexed="10"/>
        <rFont val="Arial"/>
        <family val="2"/>
      </rPr>
      <t xml:space="preserve"> </t>
    </r>
    <r>
      <rPr>
        <b/>
        <u/>
        <sz val="8.5"/>
        <color indexed="10"/>
        <rFont val=".VnArial"/>
        <family val="2"/>
      </rPr>
      <t>cam kÕt</t>
    </r>
  </si>
  <si>
    <r>
      <t xml:space="preserve">B¶ng gi¸ s¶n phÈm d©y vµ c¸p ®iÖn </t>
    </r>
    <r>
      <rPr>
        <b/>
        <sz val="12"/>
        <color indexed="10"/>
        <rFont val="Folio Bold UVN"/>
      </rPr>
      <t>CADI-SUN</t>
    </r>
    <r>
      <rPr>
        <b/>
        <vertAlign val="superscript"/>
        <sz val="12"/>
        <color indexed="10"/>
        <rFont val="Arial"/>
        <family val="2"/>
      </rPr>
      <t>®</t>
    </r>
  </si>
  <si>
    <r>
      <t xml:space="preserve">c¸p ®ång TRÇN </t>
    </r>
    <r>
      <rPr>
        <b/>
        <sz val="10"/>
        <color indexed="10"/>
        <rFont val="Folio Bold UVN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</si>
  <si>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t xml:space="preserve">     Tiªu chuÈn ¸p dông:         TCVN 5064:1994/S§1:1995; TCVN 6612:2000</t>
  </si>
  <si>
    <t xml:space="preserve">                          Quy c¸ch s¶n phÈm:         Cu (bÖn trßn cÊp 2)</t>
  </si>
  <si>
    <t xml:space="preserve">                              Tiªu chuÈn ¸p dông:         IEC 60502</t>
  </si>
  <si>
    <t>C¤NG TY CP D¢Y Vµ c¸P §IÖN TH¦îNG §×NH</t>
  </si>
  <si>
    <t xml:space="preserve">                              Quy c¸ch s¶n phÈm:         Cu/Mica/XLPE/Fr-PVC</t>
  </si>
  <si>
    <t>FRN-CXV 4x1.5</t>
  </si>
  <si>
    <t>FRN-CXV 4x2</t>
  </si>
  <si>
    <t>FRN-CXV 4x2.5</t>
  </si>
  <si>
    <t>FRN-CXV 4x3</t>
  </si>
  <si>
    <t>FRN-CXV 4x3.5</t>
  </si>
  <si>
    <t>FRN-CXV 4x4</t>
  </si>
  <si>
    <t>FRN-CXV 4x5</t>
  </si>
  <si>
    <t>FRN-CXV 4x5.5</t>
  </si>
  <si>
    <t>FRN-CXV 4x6</t>
  </si>
  <si>
    <t>FRN-CXV 4x7</t>
  </si>
  <si>
    <t>FRN-CXV 4x8</t>
  </si>
  <si>
    <t>FRN-CXV 4x10</t>
  </si>
  <si>
    <t>FRN-CXV 4x11</t>
  </si>
  <si>
    <t>FRN-CXV 4x14</t>
  </si>
  <si>
    <t>FRN-CXV 4x16</t>
  </si>
  <si>
    <t>FRN-CXV 4x22</t>
  </si>
  <si>
    <t>FRN-CXV 4x25</t>
  </si>
  <si>
    <t>FRN-CXV 4x30</t>
  </si>
  <si>
    <t>FRN-CXV 4x35</t>
  </si>
  <si>
    <t>FRN-CXV 4x38</t>
  </si>
  <si>
    <t>FRN-CXV 4x50</t>
  </si>
  <si>
    <t>FRN-CXV 4x60</t>
  </si>
  <si>
    <t>FRN-CXV 4x70</t>
  </si>
  <si>
    <t>FRN-CXV 4x75</t>
  </si>
  <si>
    <t>FRN-CXV 4x80</t>
  </si>
  <si>
    <t>FRN-CXV 4x95</t>
  </si>
  <si>
    <t>FRN-CXV 4x100</t>
  </si>
  <si>
    <t>FRN-CXV 4x120</t>
  </si>
  <si>
    <t>FRN-CXV 4x125</t>
  </si>
  <si>
    <t>FRN-CXV 4x150</t>
  </si>
  <si>
    <t>FRN-CXV 4x185</t>
  </si>
  <si>
    <t>FRN-CXV 4x200</t>
  </si>
  <si>
    <t>FRN-CXV 4x240</t>
  </si>
  <si>
    <t>FRN-CXV 4x250</t>
  </si>
  <si>
    <t>FRN-CXV 4x300</t>
  </si>
  <si>
    <t>FRN-CXV 4x400</t>
  </si>
  <si>
    <t>FRN-CXV 3x2.5+1x1.5</t>
  </si>
  <si>
    <t>FRN-CXV 3x4+1x2.5</t>
  </si>
  <si>
    <t>FRN-CXV 3x6+1x4</t>
  </si>
  <si>
    <t>FRN-CXV 3x8+1x6</t>
  </si>
  <si>
    <t>FRN-CXV 3x10x1x6</t>
  </si>
  <si>
    <t>FRN-CXV 3x14+1x8</t>
  </si>
  <si>
    <t>FRN-CXV 3x14+1x10</t>
  </si>
  <si>
    <t>FRN-CXV 3x16+1x8</t>
  </si>
  <si>
    <t>FRN-CXV 3x16+1x10</t>
  </si>
  <si>
    <t>FRN-CXV 3x22+1x11</t>
  </si>
  <si>
    <t>FRN-CXV 3x25+1x14</t>
  </si>
  <si>
    <t>FRN-CXV 3x25+1x16</t>
  </si>
  <si>
    <t>FRN-CXV 3x30+1x16</t>
  </si>
  <si>
    <t>FRN-CXV 3x35+1x16</t>
  </si>
  <si>
    <t>FRN-CXV 3x35+1x25</t>
  </si>
  <si>
    <t>FRN-CXV 3x38+1x22</t>
  </si>
  <si>
    <t>FRN-CXV 3x38+1x25</t>
  </si>
  <si>
    <t>FRN-CXV 3x50+1x25</t>
  </si>
  <si>
    <t>FRN-CXV 3x50+1x35</t>
  </si>
  <si>
    <t>FRN-CXV 3x60+1x30</t>
  </si>
  <si>
    <t>FRN-CXV 3x60+1x35</t>
  </si>
  <si>
    <t>FRN-CXV 3x70+1x35</t>
  </si>
  <si>
    <t>FRN-CXV 3x70+1x50</t>
  </si>
  <si>
    <t>FRN-CXV 3x75+1x38</t>
  </si>
  <si>
    <t>FRN-CXV 3x80+1x50</t>
  </si>
  <si>
    <t>FRN-CXV 3x95+1x50</t>
  </si>
  <si>
    <t>FRN-CXV 3x95+1x70</t>
  </si>
  <si>
    <t>FRN-CXV 3x100+1x50</t>
  </si>
  <si>
    <t>FRN-CXV 3x100+1x60</t>
  </si>
  <si>
    <t>FRN-CXV 3x120+1x60</t>
  </si>
  <si>
    <t>FRN-CXV 3x120+1x70</t>
  </si>
  <si>
    <t>FRN-CXV 3x120+1x95</t>
  </si>
  <si>
    <t>FRN-CXV 3x125+1x70</t>
  </si>
  <si>
    <t>FRN-CXV 3x125+1x95</t>
  </si>
  <si>
    <t>FRN-CXV 3x150+1x70</t>
  </si>
  <si>
    <t>FRN-CXV 3x150+1x95</t>
  </si>
  <si>
    <t>FRN-CXV 3x150+1x120</t>
  </si>
  <si>
    <t>FRN-CXV 3x185+1x95</t>
  </si>
  <si>
    <t>FRN-CXV 3x185+1x120</t>
  </si>
  <si>
    <t>FRN-CXV 3x185+1x150</t>
  </si>
  <si>
    <t>FRN-CXV 3x200+1x100</t>
  </si>
  <si>
    <t>FRN-CXV 3x240+1x120</t>
  </si>
  <si>
    <t>FRN-CXV 3x240+1x150</t>
  </si>
  <si>
    <t>FRN-CXV 3x240+1x185</t>
  </si>
  <si>
    <t>FRN-CXV 3x300+1x150</t>
  </si>
  <si>
    <t>FRN-CXV 3x300+1x185</t>
  </si>
  <si>
    <t>FRN-CXV 3x300+1x240</t>
  </si>
  <si>
    <t>FRN - CV 1x1.5</t>
  </si>
  <si>
    <t>FRN - CV 1x2</t>
  </si>
  <si>
    <t>FRN - CV 1x2.5</t>
  </si>
  <si>
    <t>FRN - CV 1x3</t>
  </si>
  <si>
    <t>FRN - CV 1x3.5</t>
  </si>
  <si>
    <t>FRN - CV 1x4</t>
  </si>
  <si>
    <t>FRN - CV 1x5</t>
  </si>
  <si>
    <t>FRN - CV 1x5.5</t>
  </si>
  <si>
    <t>FRN - CV 1x6</t>
  </si>
  <si>
    <t>FRN - CV 1x7</t>
  </si>
  <si>
    <t>FRN - CV 1x8</t>
  </si>
  <si>
    <t>FRN - CV 1x10</t>
  </si>
  <si>
    <t>FRN - CV 1x11</t>
  </si>
  <si>
    <t>FRN - CV 1x14</t>
  </si>
  <si>
    <t>FRN - CV 1x16</t>
  </si>
  <si>
    <t>FRN - CV 1x22</t>
  </si>
  <si>
    <t>FRN - CV 1x25</t>
  </si>
  <si>
    <t>FRN - CV 1x30</t>
  </si>
  <si>
    <t>FRN - CV 1x35</t>
  </si>
  <si>
    <t>FRN - CV 1x38</t>
  </si>
  <si>
    <t>FRN - CV 1x50</t>
  </si>
  <si>
    <t>FRN - CV 1x60</t>
  </si>
  <si>
    <t>FRN - CV 1x70</t>
  </si>
  <si>
    <t>FRN - CV 1x75</t>
  </si>
  <si>
    <t>FRN - CV 1x80</t>
  </si>
  <si>
    <t>FRN - CV 1x95</t>
  </si>
  <si>
    <t>FRN - CV 1x100</t>
  </si>
  <si>
    <t>FRN - CV 1x120</t>
  </si>
  <si>
    <t>FRN - CV 1x125</t>
  </si>
  <si>
    <t>FRN - CV 1x150</t>
  </si>
  <si>
    <t>FRN - CV 1x185</t>
  </si>
  <si>
    <t>FRN - CV 1x200</t>
  </si>
  <si>
    <t>FRN - CV 1x240</t>
  </si>
  <si>
    <t>FRN - CV 1x250</t>
  </si>
  <si>
    <t>FRN - CV 1x300</t>
  </si>
  <si>
    <t>FRN - CV 1x400</t>
  </si>
  <si>
    <t>FRN - CV 1x500</t>
  </si>
  <si>
    <t>FRN - CV 1x630</t>
  </si>
  <si>
    <t>FRN - CV 1x800</t>
  </si>
  <si>
    <r>
      <t xml:space="preserve">c¸p ®ång chèng ch¸y 4 ruét bäc c¸ch ®iÖn XLPE, bäc vá PVC </t>
    </r>
    <r>
      <rPr>
        <b/>
        <sz val="9"/>
        <color indexed="10"/>
        <rFont val="Folio Bold UVN"/>
      </rPr>
      <t>CADI-SUN</t>
    </r>
    <r>
      <rPr>
        <b/>
        <vertAlign val="superscript"/>
        <sz val="9"/>
        <color indexed="10"/>
        <rFont val="Arial"/>
        <family val="2"/>
      </rPr>
      <t>®</t>
    </r>
  </si>
  <si>
    <t xml:space="preserve">                              Tiªu chuÈn ¸p dông:         IEC 60502-1 / IEC 60331-21</t>
  </si>
  <si>
    <r>
      <t xml:space="preserve">c¸p chèng ch¸y, mét lâi, bäc c¸ch ®iÖn xlpe, bäc vá PVC  </t>
    </r>
    <r>
      <rPr>
        <b/>
        <sz val="9"/>
        <color indexed="10"/>
        <rFont val="Folio Bold UVN"/>
      </rPr>
      <t>CADI-SUN</t>
    </r>
    <r>
      <rPr>
        <b/>
        <vertAlign val="superscript"/>
        <sz val="9"/>
        <color indexed="10"/>
        <rFont val="Arial"/>
        <family val="2"/>
      </rPr>
      <t>®</t>
    </r>
  </si>
  <si>
    <t xml:space="preserve">     Quy c¸ch s¶n phÈm:         Cu/Mica/XLPE/Fr-PVC * §iÖn ¸p sö dông:      0.6/1KV</t>
  </si>
  <si>
    <t xml:space="preserve">     Quy c¸ch s¶n phÈm:         Cu/Mica/Fr-PVC * §iÖn ¸p sö dông:              0.6/1KV</t>
  </si>
  <si>
    <t>FRN-CXV 1x1.5</t>
  </si>
  <si>
    <t>FRN-CXV 1x2</t>
  </si>
  <si>
    <t>FRN-CXV 1x2.5</t>
  </si>
  <si>
    <t>FRN-CXV 1x3</t>
  </si>
  <si>
    <t>FRN-CXV 1x3.5</t>
  </si>
  <si>
    <t>FRN-CXV 1x4</t>
  </si>
  <si>
    <t>FRN-CXV 1x5</t>
  </si>
  <si>
    <t>FRN-CXV 1x5.5</t>
  </si>
  <si>
    <t>FRN-CXV 1x6</t>
  </si>
  <si>
    <t>FRN-CXV 1x7</t>
  </si>
  <si>
    <t>FRN-CXV 1x8</t>
  </si>
  <si>
    <t>FRN-CXV 1x10</t>
  </si>
  <si>
    <t>FRN-CXV 1x11</t>
  </si>
  <si>
    <t>FRN-CXV 1x14</t>
  </si>
  <si>
    <t>FRN-CXV 1x16</t>
  </si>
  <si>
    <t>FRN-CXV 1x22</t>
  </si>
  <si>
    <t>FRN-CXV 1x25</t>
  </si>
  <si>
    <t>FRN-CXV 1x30</t>
  </si>
  <si>
    <t>FRN-CXV 1x35</t>
  </si>
  <si>
    <t>FRN-CXV 1x38</t>
  </si>
  <si>
    <t>FRN-CXV 1x50</t>
  </si>
  <si>
    <t>FRN-CXV 1x60</t>
  </si>
  <si>
    <t>FRN-CXV 1x70</t>
  </si>
  <si>
    <t>FRN-CXV 1x75</t>
  </si>
  <si>
    <t>FRN-CXV 1x80</t>
  </si>
  <si>
    <t>FRN-CXV 1x95</t>
  </si>
  <si>
    <t>FRN-CXV 1x100</t>
  </si>
  <si>
    <t>FRN-CXV 1x120</t>
  </si>
  <si>
    <t>FRN-CXV 1x125</t>
  </si>
  <si>
    <t>FRN-CXV 1x150</t>
  </si>
  <si>
    <t>FRN-CXV 1x185</t>
  </si>
  <si>
    <t>FRN-CXV 1x200</t>
  </si>
  <si>
    <t>FRN-CXV 1x240</t>
  </si>
  <si>
    <t>FRN-CXV 1x250</t>
  </si>
  <si>
    <t>FRN-CXV 1x300</t>
  </si>
  <si>
    <t>FRN-CXV 1x400</t>
  </si>
  <si>
    <t>FRN-CXV 1x500</t>
  </si>
  <si>
    <t>FRN-CXV 1x630</t>
  </si>
  <si>
    <t>FRN-CXV 1x800</t>
  </si>
  <si>
    <t>FRN-CXV 2x1.5</t>
  </si>
  <si>
    <t>FRN-CXV 2x2.5</t>
  </si>
  <si>
    <t>FRN-CXV 2x4</t>
  </si>
  <si>
    <t>FRN-CXV 3x1.5</t>
  </si>
  <si>
    <t>FRN-CXV 3x2</t>
  </si>
  <si>
    <t>FRN-CXV 3x2.5</t>
  </si>
  <si>
    <t>FRN-CXV 3x3</t>
  </si>
  <si>
    <t>FRN-CXV 3x3.5</t>
  </si>
  <si>
    <t>FRN-CXV 3x4</t>
  </si>
  <si>
    <t>FRN-CXV 3x5</t>
  </si>
  <si>
    <t>FRN-CXV 3x5.5</t>
  </si>
  <si>
    <t>FRN-CXV 3x6</t>
  </si>
  <si>
    <t>FRN-CXV 3x7</t>
  </si>
  <si>
    <t>FRN-CXV 3x8</t>
  </si>
  <si>
    <t>FRN-CXV 3x10</t>
  </si>
  <si>
    <t>FRN-CXV 3x11</t>
  </si>
  <si>
    <t>FRN-CXV 3x14</t>
  </si>
  <si>
    <t>FRN-CXV 3x16</t>
  </si>
  <si>
    <t>FRN-CXV 3x22</t>
  </si>
  <si>
    <t>FRN-CXV 3x25</t>
  </si>
  <si>
    <t>FRN-CXV 3x30</t>
  </si>
  <si>
    <t>FRN-CXV 3x35</t>
  </si>
  <si>
    <t>FRN-CXV 3x38</t>
  </si>
  <si>
    <t>FRN-CXV 3x50</t>
  </si>
  <si>
    <t>FRN-CXV 3x60</t>
  </si>
  <si>
    <t>FRN-CXV 3x70</t>
  </si>
  <si>
    <t>FRN-CXV 3x75</t>
  </si>
  <si>
    <t>FRN-CXV 3x80</t>
  </si>
  <si>
    <t>FRN-CXV 3x95</t>
  </si>
  <si>
    <t>FRN-CXV 3x100</t>
  </si>
  <si>
    <t>FRN-CXV 3x120</t>
  </si>
  <si>
    <t>FRN-CXV 3x125</t>
  </si>
  <si>
    <t>FRN-CXV 3x150</t>
  </si>
  <si>
    <t>FRN-CXV 3x185</t>
  </si>
  <si>
    <t>FRN-CXV 3x200</t>
  </si>
  <si>
    <t>FRN-CXV 3x240</t>
  </si>
  <si>
    <t>FRN-CXV 3x250</t>
  </si>
  <si>
    <t>FRN-CXV 3x300</t>
  </si>
  <si>
    <t>FRN-CXV 3x400</t>
  </si>
  <si>
    <t>FRN-CXV 3x11x1x6</t>
  </si>
  <si>
    <t>325612101</t>
  </si>
  <si>
    <t>325612102</t>
  </si>
  <si>
    <t>325612103</t>
  </si>
  <si>
    <t>325612104</t>
  </si>
  <si>
    <t>325612105</t>
  </si>
  <si>
    <t>325612106</t>
  </si>
  <si>
    <t>325612107</t>
  </si>
  <si>
    <t>325612108</t>
  </si>
  <si>
    <t>325612109</t>
  </si>
  <si>
    <t>325612110</t>
  </si>
  <si>
    <t>325612111</t>
  </si>
  <si>
    <t>325612148</t>
  </si>
  <si>
    <t>325612149</t>
  </si>
  <si>
    <t>325612150</t>
  </si>
  <si>
    <t>325612151</t>
  </si>
  <si>
    <t>325612152</t>
  </si>
  <si>
    <t>325612153</t>
  </si>
  <si>
    <t>325612154</t>
  </si>
  <si>
    <t>325612155</t>
  </si>
  <si>
    <t>325612156</t>
  </si>
  <si>
    <t>325612157</t>
  </si>
  <si>
    <t>325612158</t>
  </si>
  <si>
    <t>325612159</t>
  </si>
  <si>
    <t>325612160</t>
  </si>
  <si>
    <t>325612161</t>
  </si>
  <si>
    <t>325612162</t>
  </si>
  <si>
    <t>325612163</t>
  </si>
  <si>
    <t>325612164</t>
  </si>
  <si>
    <t>325612165</t>
  </si>
  <si>
    <t>325612166</t>
  </si>
  <si>
    <t>325612167</t>
  </si>
  <si>
    <t>325612168</t>
  </si>
  <si>
    <t>325612169</t>
  </si>
  <si>
    <t>325612170</t>
  </si>
  <si>
    <t>325612171</t>
  </si>
  <si>
    <t>325612172</t>
  </si>
  <si>
    <t>325612173</t>
  </si>
  <si>
    <t>325612174</t>
  </si>
  <si>
    <t>325612175</t>
  </si>
  <si>
    <t>FRN-CXV 5x1.5</t>
  </si>
  <si>
    <t>FRN-CXV 5x2</t>
  </si>
  <si>
    <t>FRN-CXV 5x2.5</t>
  </si>
  <si>
    <t>FRN-CXV 5x3</t>
  </si>
  <si>
    <t>FRN-CXV 5x3.5</t>
  </si>
  <si>
    <t>FRN-CXV 5x4</t>
  </si>
  <si>
    <t>FRN-CXV 5x5</t>
  </si>
  <si>
    <t>FRN-CXV 5x5.5</t>
  </si>
  <si>
    <t>FRN-CXV 5x6</t>
  </si>
  <si>
    <t>FRN-CXV 5x7</t>
  </si>
  <si>
    <t>FRN-CXV 5x8</t>
  </si>
  <si>
    <t>FRN-CXV 5x10</t>
  </si>
  <si>
    <t>FRN-CXV 5x11</t>
  </si>
  <si>
    <t>FRN-CXV 5x14</t>
  </si>
  <si>
    <t>FRN-CXV 5x16</t>
  </si>
  <si>
    <t>FRN-CXV 5x22</t>
  </si>
  <si>
    <t>FRN-CXV 5x25</t>
  </si>
  <si>
    <t>FRN-CXV 5x30</t>
  </si>
  <si>
    <t>FRN-CXV 5x35</t>
  </si>
  <si>
    <t>FRN-CXV 5x38</t>
  </si>
  <si>
    <t>FRN-CXV 5x50</t>
  </si>
  <si>
    <t>FRN-CXV 5x60</t>
  </si>
  <si>
    <t>FRN-CXV 5x70</t>
  </si>
  <si>
    <t>FRN-CXV 5x75</t>
  </si>
  <si>
    <t>FRN-CXV 5x80</t>
  </si>
  <si>
    <t>FRN-CXV 5x95</t>
  </si>
  <si>
    <t>FRN-CXV 5x100</t>
  </si>
  <si>
    <t>FRN-CXV 5x120</t>
  </si>
  <si>
    <t>FRN-CXV 5x125</t>
  </si>
  <si>
    <t>FRN-CXV 5x150</t>
  </si>
  <si>
    <t>FRN-CXV 5x185</t>
  </si>
  <si>
    <t>FRN-CXV 5x200</t>
  </si>
  <si>
    <t>FRN-CXV 5x240</t>
  </si>
  <si>
    <t>FRN-CXV 5x250</t>
  </si>
  <si>
    <t>FRN-CXV 5x300</t>
  </si>
  <si>
    <t>FRN-CXV 5x400</t>
  </si>
  <si>
    <t>CADI-SUN, ngµy 01 th¸ng 08 n¨m 2014</t>
  </si>
  <si>
    <t>FRN-CXV 2x5</t>
  </si>
  <si>
    <t>FRN-CXV 2x6</t>
  </si>
  <si>
    <t>FRN-CXV 2x10</t>
  </si>
  <si>
    <t>FRN-CXV 2x16</t>
  </si>
  <si>
    <t>FRN-CXV 2x25</t>
  </si>
  <si>
    <t>FRN-CXV 2x35</t>
  </si>
  <si>
    <t xml:space="preserve">                              Quy c¸ch s¶n phÈm:         Cu/Mica/XLPE/Fr-PVC/DSTA/Fr-PVC</t>
  </si>
  <si>
    <r>
      <t xml:space="preserve">c¸p ®ång ngÇm chèng ch¸y 4 ruét bäc c¸ch ®iÖn XLPE, bäc vá PVC </t>
    </r>
    <r>
      <rPr>
        <b/>
        <sz val="9"/>
        <color indexed="10"/>
        <rFont val="Folio Bold UVN"/>
      </rPr>
      <t>CADI-SUN</t>
    </r>
    <r>
      <rPr>
        <b/>
        <vertAlign val="superscript"/>
        <sz val="9"/>
        <color indexed="10"/>
        <rFont val="Arial"/>
        <family val="2"/>
      </rPr>
      <t>®</t>
    </r>
  </si>
  <si>
    <t>Gi¸ b¸n sØ</t>
  </si>
  <si>
    <t>Gi¸ b¸n lÎ</t>
  </si>
  <si>
    <r>
      <t xml:space="preserve">§¬n gi¸
</t>
    </r>
    <r>
      <rPr>
        <b/>
        <sz val="9"/>
        <rFont val=".VnArial"/>
        <family val="2"/>
      </rPr>
      <t>(§· bao gåm VAT 10%)</t>
    </r>
  </si>
  <si>
    <t>compact</t>
  </si>
  <si>
    <t>FRN-CXV 3x25+2x16</t>
  </si>
  <si>
    <t>FRN-CXV 3x35+2x16</t>
  </si>
  <si>
    <t>FRN-CXV 3x50+2x25</t>
  </si>
  <si>
    <t>FRN-CXV 3x70+2x35</t>
  </si>
  <si>
    <t>Compact</t>
  </si>
  <si>
    <t>CADI-SUN, ngµy 14 th¸ng 11 n¨m 2016</t>
  </si>
  <si>
    <t>FRN-CVV 2x1.5</t>
  </si>
  <si>
    <t>FRN-CVV 3x2.5</t>
  </si>
  <si>
    <t>FRN-CVV 3x6</t>
  </si>
  <si>
    <t>FRN-CVV 3x10</t>
  </si>
  <si>
    <t>CADI-SUN, ngµy 10 th¸ng 02 n¨m 2017</t>
  </si>
  <si>
    <t xml:space="preserve">Ghi chó: </t>
  </si>
  <si>
    <t>- S¶n phÈm ®¹t yªu cÇu theo tiªu chuÈn qu¶n lý chÊt l­îng ISO 9001 : 2008</t>
  </si>
  <si>
    <t>- Møc chiÕt khÊu  ¸p dông theo th«ng b¸o gi¸ cña kh«i kinh doanh</t>
  </si>
  <si>
    <r>
      <t xml:space="preserve">B¸o gi¸ s¶n phÈm d©y vµ c¸p ®iÖn </t>
    </r>
    <r>
      <rPr>
        <b/>
        <sz val="12"/>
        <color indexed="10"/>
        <rFont val="Folio Bold UVN"/>
      </rPr>
      <t>CADI-SUN</t>
    </r>
    <r>
      <rPr>
        <b/>
        <vertAlign val="superscript"/>
        <sz val="12"/>
        <color indexed="10"/>
        <rFont val="Arial"/>
        <family val="2"/>
      </rPr>
      <t>®</t>
    </r>
  </si>
  <si>
    <t xml:space="preserve">  Tiªu chuÈn ¸p dông: dùa theo TCVN 5935-1</t>
  </si>
  <si>
    <t>Quy c¸ch: Cu/FR-PVC/FR-PVC</t>
  </si>
  <si>
    <t>FRN-DSTA 3x2.5+1x1.5</t>
  </si>
  <si>
    <t>FRN-DSTA 3x4+1x2.5</t>
  </si>
  <si>
    <t>FRN-DSTA 3x6+1x4</t>
  </si>
  <si>
    <t>FRN-DSTA 3x8+1x6</t>
  </si>
  <si>
    <t>FRN-DSTA 3x10x1x6</t>
  </si>
  <si>
    <t>FRN-DSTA 3x14+1x8</t>
  </si>
  <si>
    <t>FRN-DSTA 3x14+1x10</t>
  </si>
  <si>
    <t>FRN-DSTA 3x16+1x8</t>
  </si>
  <si>
    <t>FRN-DSTA 3x16+1x10</t>
  </si>
  <si>
    <t>FRN-DSTA 3x22+1x11</t>
  </si>
  <si>
    <t>FRN-DSTA 3x25+1x14</t>
  </si>
  <si>
    <t>FRN-DSTA 3x25+1x16</t>
  </si>
  <si>
    <t>FRN-DSTA 3x30+1x16</t>
  </si>
  <si>
    <t>FRN-DSTA 3x35+1x16</t>
  </si>
  <si>
    <t>FRN-DSTA 3x35+1x25</t>
  </si>
  <si>
    <t>FRN-DSTA 3x38+1x22</t>
  </si>
  <si>
    <t>FRN-DSTA 3x38+1x25</t>
  </si>
  <si>
    <t>FRN-DSTA 3x50+1x25</t>
  </si>
  <si>
    <t>FRN-DSTA 3x50+1x35</t>
  </si>
  <si>
    <t>FRN-DSTA 3x60+1x30</t>
  </si>
  <si>
    <t>FRN-DSTA 3x60+1x35</t>
  </si>
  <si>
    <t>FRN-DSTA 3x70+1x35</t>
  </si>
  <si>
    <t>FRN-DSTA 3x70+1x50</t>
  </si>
  <si>
    <t>FRN-DSTA 3x75+1x38</t>
  </si>
  <si>
    <t>FRN-DSTA 3x80+1x50</t>
  </si>
  <si>
    <t>FRN-DSTA 3x95+1x50</t>
  </si>
  <si>
    <t>FRN-DSTA 3x95+1x70</t>
  </si>
  <si>
    <t>FRN-DSTA 3x100+1x50</t>
  </si>
  <si>
    <t>FRN-DSTA 3x100+1x60</t>
  </si>
  <si>
    <t>FRN-DSTA 3x120+1x60</t>
  </si>
  <si>
    <t>FRN-DSTA 3x120+1x70</t>
  </si>
  <si>
    <t>FRN-DSTA 3x120+1x95</t>
  </si>
  <si>
    <t>FRN-DSTA 3x125+1x70</t>
  </si>
  <si>
    <t>FRN-DSTA 3x125+1x95</t>
  </si>
  <si>
    <t>FRN-DSTA 3x150+1x70</t>
  </si>
  <si>
    <t>FRN-DSTA 3x150+1x95</t>
  </si>
  <si>
    <t>FRN-DSTA 3x150+1x120</t>
  </si>
  <si>
    <t>FRN-DSTA 3x185+1x95</t>
  </si>
  <si>
    <t>FRN-DSTA 3x185+1x120</t>
  </si>
  <si>
    <t>FRN-DSTA 3x185+1x150</t>
  </si>
  <si>
    <t>FRN-DSTA 3x200+1x100</t>
  </si>
  <si>
    <t>FRN-DSTA 3x240+1x120</t>
  </si>
  <si>
    <t>FRN-DSTA 3x240+1x150</t>
  </si>
  <si>
    <t>FRN-DSTA 3x240+1x185</t>
  </si>
  <si>
    <t>FRN-DSTA 3x300+1x150</t>
  </si>
  <si>
    <t>FRN-DSTA 3x300+1x185</t>
  </si>
  <si>
    <t>FRN-DSTA 3x300+1x240</t>
  </si>
  <si>
    <t>CADI-SUN, ngµy 17 th¸ng 10 n¨m 2017</t>
  </si>
  <si>
    <r>
      <t xml:space="preserve">c¸p ®ång NgÇm chèng ch¸y 4 ruét (1 lâi trung tÝnh nhá h¬n) bäc c¸ch ®iÖn XLPE, bäc vá PVC </t>
    </r>
    <r>
      <rPr>
        <b/>
        <sz val="8"/>
        <color indexed="10"/>
        <rFont val="Folio Bold UVN"/>
      </rPr>
      <t>CADI-SUN</t>
    </r>
    <r>
      <rPr>
        <b/>
        <vertAlign val="superscript"/>
        <sz val="8"/>
        <color indexed="10"/>
        <rFont val="Arial"/>
        <family val="2"/>
      </rPr>
      <t>®</t>
    </r>
  </si>
  <si>
    <t xml:space="preserve">                              Tiªu chuÈn ¸p dông:         IEC 60502-1</t>
  </si>
  <si>
    <t>FRN-DSTA 4x16</t>
  </si>
  <si>
    <r>
      <t xml:space="preserve">c¸p ®ång chèng ch¸y 4 Lâi (1 lâi trung tÝnh nhá h¬n) bäc c¸ch ®iÖn XLPE, bäc vá PVC </t>
    </r>
    <r>
      <rPr>
        <b/>
        <sz val="8"/>
        <color indexed="10"/>
        <rFont val="Folio Bold UVN"/>
      </rPr>
      <t>CADI-SUN</t>
    </r>
    <r>
      <rPr>
        <b/>
        <vertAlign val="superscript"/>
        <sz val="8"/>
        <color indexed="10"/>
        <rFont val="Arial"/>
        <family val="2"/>
      </rPr>
      <t>®</t>
    </r>
  </si>
  <si>
    <r>
      <t xml:space="preserve">c¸p ®ång chèng ch¸y, hai lâi, bäc c¸ch ®iÖn xlpe, bäc vá PVC  </t>
    </r>
    <r>
      <rPr>
        <b/>
        <sz val="9"/>
        <color indexed="10"/>
        <rFont val="Folio Bold UVN"/>
      </rPr>
      <t>CADI-SUN</t>
    </r>
    <r>
      <rPr>
        <b/>
        <vertAlign val="superscript"/>
        <sz val="9"/>
        <color indexed="10"/>
        <rFont val="Arial"/>
        <family val="2"/>
      </rPr>
      <t>®</t>
    </r>
  </si>
  <si>
    <r>
      <t xml:space="preserve">c¸p ®ång chèng ch¸y, mét lâi, kh«ng gi¸p, bäc c¸ch ®iÖn pvc  </t>
    </r>
    <r>
      <rPr>
        <b/>
        <sz val="9"/>
        <color indexed="10"/>
        <rFont val="Folio Bold UVN"/>
      </rPr>
      <t>CADI-SUN</t>
    </r>
    <r>
      <rPr>
        <b/>
        <vertAlign val="superscript"/>
        <sz val="9"/>
        <color indexed="10"/>
        <rFont val="Arial"/>
        <family val="2"/>
      </rPr>
      <t>®</t>
    </r>
  </si>
  <si>
    <r>
      <t xml:space="preserve">c¸p ®ång chèng ch¸y, ba lâi, bäc c¸ch ®iÖn xlpe, bäc vá PVC  </t>
    </r>
    <r>
      <rPr>
        <b/>
        <sz val="9"/>
        <color indexed="10"/>
        <rFont val="Folio Bold UVN"/>
      </rPr>
      <t>CADI-SUN</t>
    </r>
    <r>
      <rPr>
        <b/>
        <vertAlign val="superscript"/>
        <sz val="9"/>
        <color indexed="10"/>
        <rFont val="Arial"/>
        <family val="2"/>
      </rPr>
      <t>®</t>
    </r>
  </si>
  <si>
    <r>
      <t xml:space="preserve">c¸p ®ång chèng ch¸y 4 lâi bäc c¸ch ®iÖn XLPE, bäc vá PVC </t>
    </r>
    <r>
      <rPr>
        <b/>
        <sz val="9"/>
        <color indexed="10"/>
        <rFont val="Folio Bold UVN"/>
      </rPr>
      <t>CADI-SUN</t>
    </r>
    <r>
      <rPr>
        <b/>
        <vertAlign val="superscript"/>
        <sz val="9"/>
        <color indexed="10"/>
        <rFont val="Arial"/>
        <family val="2"/>
      </rPr>
      <t>®</t>
    </r>
  </si>
  <si>
    <r>
      <t xml:space="preserve">c¸p ®ång chèng ch¸y 5 lâi bäc c¸ch ®iÖn XLPE, bäc vá PVC </t>
    </r>
    <r>
      <rPr>
        <b/>
        <sz val="9"/>
        <color indexed="10"/>
        <rFont val="Folio Bold UVN"/>
      </rPr>
      <t>CADI-SUN</t>
    </r>
    <r>
      <rPr>
        <b/>
        <vertAlign val="superscript"/>
        <sz val="9"/>
        <color indexed="10"/>
        <rFont val="Arial"/>
        <family val="2"/>
      </rPr>
      <t>®</t>
    </r>
  </si>
  <si>
    <t xml:space="preserve"> - Sản phẩm được quản lý theo Hệ thống quản lý chất lượng ISO 9001</t>
  </si>
  <si>
    <t>CADI-SUN, ngµy 01 th¸ng 01 n¨m 2018</t>
  </si>
  <si>
    <t xml:space="preserve"> - Sản phẩm không đạt tiêu chuẩn chất lượng sẽ không xuất ra thị trường</t>
  </si>
  <si>
    <t xml:space="preserve"> tæng gi¸m ®èc</t>
  </si>
  <si>
    <t xml:space="preserve"> - Cung ứng hàng hóa nhanh chóng, kịp thời theo đúng yêu cầu của khách hàng</t>
  </si>
  <si>
    <t xml:space="preserve"> - Khách hàng có thể đặt hàng theo quy cách và tiêu chuẩn yêu cầu riêng</t>
  </si>
  <si>
    <r>
      <t xml:space="preserve"> - Để biết thêm thông tin chi tiết,  vui lòng truy cập website:</t>
    </r>
    <r>
      <rPr>
        <b/>
        <sz val="8"/>
        <color indexed="10"/>
        <rFont val="Times New Roman"/>
        <family val="1"/>
      </rPr>
      <t xml:space="preserve"> www.cadisun.com.vn</t>
    </r>
  </si>
  <si>
    <t>Ph¹m L­¬ng Hßa</t>
  </si>
  <si>
    <r>
      <t xml:space="preserve">§¬n gi¸
</t>
    </r>
    <r>
      <rPr>
        <sz val="9"/>
        <color theme="0"/>
        <rFont val=".VnArial"/>
        <family val="2"/>
      </rPr>
      <t>(§· bao gåm VAT 10%)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</si>
</sst>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>
    <font>
      <sz val="10"/>
      <name val=".VnTime"/>
    </font>
    <font>
      <sz val="10"/>
      <name val=".VnTime"/>
      <family val="2"/>
    </font>
    <font>
      <b/>
      <sz val="12"/>
      <name val=".VnArialH"/>
      <family val="2"/>
    </font>
    <font>
      <b/>
      <sz val="10"/>
      <name val=".VnArialH"/>
      <family val="2"/>
    </font>
    <font>
      <b/>
      <sz val="10"/>
      <name val=".VnArial"/>
      <family val="2"/>
    </font>
    <font>
      <b/>
      <sz val="10"/>
      <name val=".VnTime"/>
      <family val="2"/>
    </font>
    <font>
      <b/>
      <sz val="8"/>
      <name val=".VnArial"/>
      <family val="2"/>
    </font>
    <font>
      <sz val="8"/>
      <name val=".VnArial"/>
      <family val="2"/>
    </font>
    <font>
      <sz val="8"/>
      <name val=".VnTime"/>
      <family val="2"/>
    </font>
    <font>
      <b/>
      <sz val="8"/>
      <name val=".VnTime"/>
      <family val="2"/>
    </font>
    <font>
      <b/>
      <sz val="8"/>
      <name val=".VnTime"/>
      <family val="2"/>
    </font>
    <font>
      <b/>
      <i/>
      <sz val="8"/>
      <name val=".VnTime"/>
      <family val="2"/>
    </font>
    <font>
      <b/>
      <sz val="8"/>
      <name val="Wingdings"/>
      <charset val="2"/>
    </font>
    <font>
      <b/>
      <sz val="8"/>
      <name val=".VnTimeH"/>
      <family val="2"/>
    </font>
    <font>
      <sz val="10"/>
      <name val=".VnArial"/>
      <family val="2"/>
    </font>
    <font>
      <b/>
      <u/>
      <sz val="8"/>
      <name val=".VnArial"/>
      <family val="2"/>
    </font>
    <font>
      <i/>
      <sz val="10"/>
      <name val=".VnTime"/>
      <family val="2"/>
    </font>
    <font>
      <sz val="9"/>
      <name val=".VnArial"/>
      <family val="2"/>
    </font>
    <font>
      <b/>
      <sz val="9"/>
      <name val=".VnArial"/>
      <family val="2"/>
    </font>
    <font>
      <b/>
      <sz val="8"/>
      <name val=".VnArialH"/>
      <family val="2"/>
    </font>
    <font>
      <b/>
      <sz val="12"/>
      <name val=".VnArialHh"/>
    </font>
    <font>
      <b/>
      <vertAlign val="superscript"/>
      <sz val="10"/>
      <name val=".VnArial"/>
      <family val="2"/>
    </font>
    <font>
      <sz val="12"/>
      <name val=".VnArial NarrowH"/>
      <family val="2"/>
    </font>
    <font>
      <b/>
      <sz val="20"/>
      <color indexed="10"/>
      <name val=".VnArial"/>
      <family val="2"/>
    </font>
    <font>
      <b/>
      <sz val="36"/>
      <name val=".VnTimeH"/>
      <family val="2"/>
    </font>
    <font>
      <b/>
      <sz val="26"/>
      <name val=".VnTimeH"/>
      <family val="2"/>
    </font>
    <font>
      <sz val="14"/>
      <name val=".VnArial"/>
      <family val="2"/>
    </font>
    <font>
      <sz val="9"/>
      <color indexed="10"/>
      <name val=".VnArial"/>
      <family val="2"/>
    </font>
    <font>
      <sz val="8"/>
      <color indexed="10"/>
      <name val=".VnArial"/>
      <family val="2"/>
    </font>
    <font>
      <sz val="10"/>
      <color indexed="10"/>
      <name val=".VnArial"/>
      <family val="2"/>
    </font>
    <font>
      <b/>
      <sz val="10"/>
      <color indexed="10"/>
      <name val=".VnArial"/>
      <family val="2"/>
    </font>
    <font>
      <b/>
      <sz val="12"/>
      <color indexed="10"/>
      <name val=".VnArialH"/>
      <family val="2"/>
    </font>
    <font>
      <sz val="10"/>
      <color indexed="10"/>
      <name val=".VnTime"/>
      <family val="2"/>
    </font>
    <font>
      <sz val="8"/>
      <color indexed="10"/>
      <name val=".VnTime"/>
      <family val="2"/>
    </font>
    <font>
      <b/>
      <sz val="8"/>
      <color indexed="10"/>
      <name val=".VnTimeH"/>
      <family val="2"/>
    </font>
    <font>
      <b/>
      <sz val="8"/>
      <color indexed="10"/>
      <name val=".VnTime"/>
      <family val="2"/>
    </font>
    <font>
      <b/>
      <u/>
      <sz val="8"/>
      <color indexed="10"/>
      <name val=".VnTime"/>
      <family val="2"/>
    </font>
    <font>
      <b/>
      <sz val="10"/>
      <name val=".VnTimeH"/>
      <family val="2"/>
    </font>
    <font>
      <b/>
      <sz val="8"/>
      <name val="Arial"/>
      <family val="2"/>
    </font>
    <font>
      <sz val="10"/>
      <name val="Arial"/>
      <family val="2"/>
    </font>
    <font>
      <b/>
      <vertAlign val="superscript"/>
      <sz val="12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u/>
      <sz val="8.5"/>
      <color indexed="10"/>
      <name val=".VnArial"/>
      <family val="2"/>
    </font>
    <font>
      <b/>
      <u/>
      <sz val="8.5"/>
      <color indexed="10"/>
      <name val="Arial"/>
      <family val="2"/>
    </font>
    <font>
      <b/>
      <u/>
      <vertAlign val="superscript"/>
      <sz val="8.5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b/>
      <sz val="9"/>
      <name val=".VnArialH"/>
      <family val="2"/>
    </font>
    <font>
      <b/>
      <vertAlign val="superscript"/>
      <sz val="9"/>
      <color indexed="10"/>
      <name val="Arial"/>
      <family val="2"/>
    </font>
    <font>
      <b/>
      <u/>
      <sz val="8"/>
      <color indexed="10"/>
      <name val=".VnArial"/>
      <family val="2"/>
    </font>
    <font>
      <b/>
      <u/>
      <sz val="8.5"/>
      <color indexed="10"/>
      <name val=".VnArial"/>
      <family val="2"/>
    </font>
    <font>
      <b/>
      <sz val="12"/>
      <color indexed="10"/>
      <name val="Folio Bold UVN"/>
    </font>
    <font>
      <b/>
      <sz val="10"/>
      <color indexed="10"/>
      <name val="Folio Bold UVN"/>
    </font>
    <font>
      <b/>
      <u/>
      <sz val="8.5"/>
      <color indexed="10"/>
      <name val="Folio Bold UVN"/>
    </font>
    <font>
      <b/>
      <sz val="8"/>
      <color indexed="10"/>
      <name val="Folio Bold UVN"/>
    </font>
    <font>
      <b/>
      <sz val="9"/>
      <color indexed="10"/>
      <name val="Folio Bold UVN"/>
    </font>
    <font>
      <b/>
      <i/>
      <sz val="12"/>
      <name val=".VnTime"/>
      <family val="2"/>
    </font>
    <font>
      <b/>
      <sz val="10"/>
      <color theme="0"/>
      <name val=".VnArial"/>
      <family val="2"/>
    </font>
    <font>
      <b/>
      <sz val="9"/>
      <color theme="0"/>
      <name val=".VnArial"/>
      <family val="2"/>
    </font>
    <font>
      <b/>
      <sz val="10"/>
      <color theme="1"/>
      <name val=".VnArial"/>
      <family val="2"/>
    </font>
    <font>
      <sz val="10"/>
      <color theme="0"/>
      <name val=".VnArial"/>
      <family val="2"/>
    </font>
    <font>
      <b/>
      <u/>
      <sz val="8"/>
      <name val=".VnTime"/>
      <family val="2"/>
    </font>
    <font>
      <b/>
      <sz val="9"/>
      <color theme="1"/>
      <name val=".VnArial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9"/>
      <color theme="0"/>
      <name val=".VnArial"/>
      <family val="2"/>
    </font>
    <font>
      <b/>
      <sz val="8"/>
      <color theme="0"/>
      <name val=".VnArial"/>
      <family val="2"/>
    </font>
    <font>
      <sz val="8"/>
      <color theme="0"/>
      <name val=".Vn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/>
      <top style="dotted">
        <color indexed="10"/>
      </top>
      <bottom style="dotted">
        <color indexed="10"/>
      </bottom>
      <diagonal/>
    </border>
    <border>
      <left style="medium">
        <color indexed="10"/>
      </left>
      <right style="medium">
        <color indexed="10"/>
      </right>
      <top style="dotted">
        <color indexed="10"/>
      </top>
      <bottom style="dotted">
        <color indexed="10"/>
      </bottom>
      <diagonal/>
    </border>
    <border>
      <left/>
      <right style="double">
        <color indexed="10"/>
      </right>
      <top style="dotted">
        <color indexed="10"/>
      </top>
      <bottom style="dotted">
        <color indexed="10"/>
      </bottom>
      <diagonal/>
    </border>
    <border>
      <left style="double">
        <color indexed="10"/>
      </left>
      <right/>
      <top style="dotted">
        <color indexed="10"/>
      </top>
      <bottom style="dotted">
        <color indexed="10"/>
      </bottom>
      <diagonal/>
    </border>
    <border>
      <left style="medium">
        <color indexed="10"/>
      </left>
      <right style="thin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medium">
        <color indexed="10"/>
      </right>
      <top style="dotted">
        <color indexed="10"/>
      </top>
      <bottom style="dotted">
        <color indexed="10"/>
      </bottom>
      <diagonal/>
    </border>
    <border>
      <left style="double">
        <color indexed="10"/>
      </left>
      <right/>
      <top style="dotted">
        <color indexed="10"/>
      </top>
      <bottom style="double">
        <color indexed="10"/>
      </bottom>
      <diagonal/>
    </border>
    <border>
      <left style="medium">
        <color indexed="10"/>
      </left>
      <right style="thin">
        <color indexed="10"/>
      </right>
      <top style="dotted">
        <color indexed="10"/>
      </top>
      <bottom style="double">
        <color indexed="10"/>
      </bottom>
      <diagonal/>
    </border>
    <border>
      <left style="thin">
        <color indexed="10"/>
      </left>
      <right style="medium">
        <color indexed="10"/>
      </right>
      <top style="dotted">
        <color indexed="10"/>
      </top>
      <bottom style="double">
        <color indexed="10"/>
      </bottom>
      <diagonal/>
    </border>
    <border>
      <left/>
      <right style="thin">
        <color indexed="10"/>
      </right>
      <top style="dotted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double">
        <color indexed="10"/>
      </bottom>
      <diagonal/>
    </border>
    <border>
      <left style="thin">
        <color indexed="10"/>
      </left>
      <right/>
      <top style="dotted">
        <color indexed="10"/>
      </top>
      <bottom style="double">
        <color indexed="10"/>
      </bottom>
      <diagonal/>
    </border>
    <border>
      <left style="medium">
        <color indexed="10"/>
      </left>
      <right style="medium">
        <color indexed="10"/>
      </right>
      <top style="dotted">
        <color indexed="10"/>
      </top>
      <bottom style="double">
        <color indexed="10"/>
      </bottom>
      <diagonal/>
    </border>
    <border>
      <left/>
      <right style="double">
        <color indexed="10"/>
      </right>
      <top style="dotted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dotted">
        <color indexed="10"/>
      </bottom>
      <diagonal/>
    </border>
    <border>
      <left style="double">
        <color indexed="10"/>
      </left>
      <right/>
      <top style="double">
        <color indexed="10"/>
      </top>
      <bottom style="dotted">
        <color indexed="10"/>
      </bottom>
      <diagonal/>
    </border>
    <border>
      <left style="medium">
        <color indexed="10"/>
      </left>
      <right style="thin">
        <color indexed="10"/>
      </right>
      <top style="double">
        <color indexed="10"/>
      </top>
      <bottom style="dotted">
        <color indexed="10"/>
      </bottom>
      <diagonal/>
    </border>
    <border>
      <left style="thin">
        <color indexed="10"/>
      </left>
      <right style="medium">
        <color indexed="10"/>
      </right>
      <top style="double">
        <color indexed="10"/>
      </top>
      <bottom style="dotted">
        <color indexed="10"/>
      </bottom>
      <diagonal/>
    </border>
    <border>
      <left style="thin">
        <color indexed="10"/>
      </left>
      <right/>
      <top style="double">
        <color indexed="10"/>
      </top>
      <bottom style="dotted">
        <color indexed="10"/>
      </bottom>
      <diagonal/>
    </border>
    <border>
      <left/>
      <right style="double">
        <color indexed="10"/>
      </right>
      <top style="double">
        <color indexed="10"/>
      </top>
      <bottom style="dotted">
        <color indexed="10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10"/>
      </right>
      <top style="double">
        <color indexed="10"/>
      </top>
      <bottom style="dotted">
        <color indexed="10"/>
      </bottom>
      <diagonal/>
    </border>
    <border>
      <left style="medium">
        <color indexed="10"/>
      </left>
      <right style="medium">
        <color indexed="10"/>
      </right>
      <top style="double">
        <color indexed="10"/>
      </top>
      <bottom style="dotted">
        <color indexed="10"/>
      </bottom>
      <diagonal/>
    </border>
    <border>
      <left/>
      <right/>
      <top style="dotted">
        <color indexed="10"/>
      </top>
      <bottom style="dotted">
        <color indexed="10"/>
      </bottom>
      <diagonal/>
    </border>
    <border>
      <left style="double">
        <color indexed="10"/>
      </left>
      <right style="thin">
        <color indexed="10"/>
      </right>
      <top/>
      <bottom style="double">
        <color indexed="10"/>
      </bottom>
      <diagonal/>
    </border>
    <border>
      <left style="medium">
        <color indexed="10"/>
      </left>
      <right style="thin">
        <color indexed="10"/>
      </right>
      <top/>
      <bottom style="double">
        <color indexed="10"/>
      </bottom>
      <diagonal/>
    </border>
    <border>
      <left style="thin">
        <color indexed="10"/>
      </left>
      <right style="medium">
        <color indexed="10"/>
      </right>
      <top/>
      <bottom style="double">
        <color indexed="10"/>
      </bottom>
      <diagonal/>
    </border>
    <border>
      <left/>
      <right style="thin">
        <color indexed="10"/>
      </right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/>
      <bottom style="double">
        <color indexed="10"/>
      </bottom>
      <diagonal/>
    </border>
    <border>
      <left style="thin">
        <color indexed="10"/>
      </left>
      <right/>
      <top/>
      <bottom style="double">
        <color indexed="10"/>
      </bottom>
      <diagonal/>
    </border>
    <border>
      <left style="medium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 style="medium">
        <color indexed="10"/>
      </left>
      <right/>
      <top style="dotted">
        <color indexed="10"/>
      </top>
      <bottom style="dotted">
        <color indexed="10"/>
      </bottom>
      <diagonal/>
    </border>
    <border>
      <left style="medium">
        <color indexed="10"/>
      </left>
      <right/>
      <top/>
      <bottom style="dotted">
        <color indexed="10"/>
      </bottom>
      <diagonal/>
    </border>
    <border>
      <left style="thin">
        <color indexed="10"/>
      </left>
      <right/>
      <top/>
      <bottom style="dotted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dotted">
        <color indexed="10"/>
      </bottom>
      <diagonal/>
    </border>
    <border>
      <left style="thin">
        <color indexed="10"/>
      </left>
      <right style="double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/>
      <top style="dotted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tted">
        <color indexed="10"/>
      </top>
      <bottom style="double">
        <color indexed="10"/>
      </bottom>
      <diagonal/>
    </border>
    <border>
      <left style="medium">
        <color indexed="10"/>
      </left>
      <right style="medium">
        <color indexed="10"/>
      </right>
      <top/>
      <bottom style="dotted">
        <color indexed="10"/>
      </bottom>
      <diagonal/>
    </border>
    <border>
      <left style="double">
        <color indexed="64"/>
      </left>
      <right/>
      <top style="double">
        <color indexed="64"/>
      </top>
      <bottom style="dotted">
        <color indexed="10"/>
      </bottom>
      <diagonal/>
    </border>
    <border>
      <left style="medium">
        <color indexed="10"/>
      </left>
      <right style="thin">
        <color indexed="10"/>
      </right>
      <top style="double">
        <color indexed="64"/>
      </top>
      <bottom style="dotted">
        <color indexed="10"/>
      </bottom>
      <diagonal/>
    </border>
    <border>
      <left style="thin">
        <color indexed="10"/>
      </left>
      <right style="medium">
        <color indexed="10"/>
      </right>
      <top style="double">
        <color indexed="64"/>
      </top>
      <bottom style="dotted">
        <color indexed="10"/>
      </bottom>
      <diagonal/>
    </border>
    <border>
      <left/>
      <right style="thin">
        <color indexed="10"/>
      </right>
      <top style="double">
        <color indexed="64"/>
      </top>
      <bottom style="dotted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64"/>
      </top>
      <bottom style="dotted">
        <color indexed="10"/>
      </bottom>
      <diagonal/>
    </border>
    <border>
      <left style="thin">
        <color indexed="10"/>
      </left>
      <right/>
      <top style="double">
        <color indexed="64"/>
      </top>
      <bottom style="dotted">
        <color indexed="10"/>
      </bottom>
      <diagonal/>
    </border>
    <border>
      <left/>
      <right/>
      <top style="double">
        <color indexed="64"/>
      </top>
      <bottom style="dotted">
        <color indexed="10"/>
      </bottom>
      <diagonal/>
    </border>
    <border>
      <left/>
      <right style="thin">
        <color indexed="64"/>
      </right>
      <top style="double">
        <color indexed="64"/>
      </top>
      <bottom style="dotted">
        <color indexed="1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10"/>
      </bottom>
      <diagonal/>
    </border>
    <border>
      <left style="double">
        <color indexed="64"/>
      </left>
      <right/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double">
        <color indexed="64"/>
      </right>
      <top style="dotted">
        <color indexed="10"/>
      </top>
      <bottom style="dotted">
        <color indexed="10"/>
      </bottom>
      <diagonal/>
    </border>
    <border>
      <left style="double">
        <color indexed="64"/>
      </left>
      <right style="thin">
        <color indexed="10"/>
      </right>
      <top style="dotted">
        <color indexed="10"/>
      </top>
      <bottom style="double">
        <color indexed="64"/>
      </bottom>
      <diagonal/>
    </border>
    <border>
      <left style="medium">
        <color indexed="10"/>
      </left>
      <right style="thin">
        <color indexed="10"/>
      </right>
      <top style="dotted">
        <color indexed="10"/>
      </top>
      <bottom style="double">
        <color indexed="64"/>
      </bottom>
      <diagonal/>
    </border>
    <border>
      <left style="thin">
        <color indexed="10"/>
      </left>
      <right style="medium">
        <color indexed="10"/>
      </right>
      <top style="dotted">
        <color indexed="10"/>
      </top>
      <bottom style="double">
        <color indexed="64"/>
      </bottom>
      <diagonal/>
    </border>
    <border>
      <left/>
      <right style="thin">
        <color indexed="10"/>
      </right>
      <top style="dotted">
        <color indexed="10"/>
      </top>
      <bottom style="double">
        <color indexed="64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double">
        <color indexed="64"/>
      </bottom>
      <diagonal/>
    </border>
    <border>
      <left style="thin">
        <color indexed="10"/>
      </left>
      <right/>
      <top style="dotted">
        <color indexed="10"/>
      </top>
      <bottom style="double">
        <color indexed="64"/>
      </bottom>
      <diagonal/>
    </border>
    <border>
      <left style="medium">
        <color indexed="10"/>
      </left>
      <right style="medium">
        <color indexed="10"/>
      </right>
      <top style="dotted">
        <color indexed="10"/>
      </top>
      <bottom style="double">
        <color indexed="64"/>
      </bottom>
      <diagonal/>
    </border>
    <border>
      <left/>
      <right/>
      <top style="dotted">
        <color indexed="1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10"/>
      </top>
      <bottom style="double">
        <color indexed="64"/>
      </bottom>
      <diagonal/>
    </border>
    <border>
      <left style="double">
        <color indexed="10"/>
      </left>
      <right style="medium">
        <color indexed="10"/>
      </right>
      <top style="dotted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theme="0"/>
      </right>
      <top style="double">
        <color indexed="1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10"/>
      </top>
      <bottom style="thin">
        <color theme="0"/>
      </bottom>
      <diagonal/>
    </border>
    <border>
      <left style="thin">
        <color theme="0"/>
      </left>
      <right style="double">
        <color indexed="10"/>
      </right>
      <top style="double">
        <color indexed="10"/>
      </top>
      <bottom style="thin">
        <color theme="0"/>
      </bottom>
      <diagonal/>
    </border>
    <border>
      <left style="double">
        <color indexed="1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10"/>
      </right>
      <top style="thin">
        <color theme="0"/>
      </top>
      <bottom style="thin">
        <color theme="0"/>
      </bottom>
      <diagonal/>
    </border>
    <border>
      <left style="double">
        <color indexed="10"/>
      </left>
      <right style="thin">
        <color theme="0"/>
      </right>
      <top style="thin">
        <color theme="0"/>
      </top>
      <bottom style="dotted">
        <color indexed="1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indexed="10"/>
      </bottom>
      <diagonal/>
    </border>
    <border>
      <left style="thin">
        <color theme="0"/>
      </left>
      <right style="double">
        <color indexed="10"/>
      </right>
      <top style="thin">
        <color theme="0"/>
      </top>
      <bottom style="dotted">
        <color indexed="1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7">
    <xf numFmtId="0" fontId="0" fillId="0" borderId="0" xfId="0"/>
    <xf numFmtId="4" fontId="0" fillId="0" borderId="0" xfId="0" applyNumberFormat="1"/>
    <xf numFmtId="3" fontId="0" fillId="0" borderId="0" xfId="0" applyNumberFormat="1"/>
    <xf numFmtId="3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0" fontId="10" fillId="0" borderId="0" xfId="0" applyFont="1"/>
    <xf numFmtId="3" fontId="11" fillId="0" borderId="0" xfId="0" applyNumberFormat="1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>
      <alignment horizontal="left"/>
    </xf>
    <xf numFmtId="0" fontId="12" fillId="0" borderId="0" xfId="0" applyFont="1" applyAlignment="1"/>
    <xf numFmtId="3" fontId="13" fillId="0" borderId="0" xfId="0" applyNumberFormat="1" applyFont="1" applyBorder="1" applyAlignme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13" fillId="0" borderId="0" xfId="0" applyFont="1"/>
    <xf numFmtId="0" fontId="14" fillId="2" borderId="0" xfId="0" applyFont="1" applyFill="1"/>
    <xf numFmtId="0" fontId="5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3" xfId="0" applyFont="1" applyBorder="1" applyAlignment="1">
      <alignment horizontal="center"/>
    </xf>
    <xf numFmtId="0" fontId="4" fillId="0" borderId="9" xfId="0" applyFon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/>
    <xf numFmtId="3" fontId="14" fillId="0" borderId="11" xfId="0" applyNumberFormat="1" applyFont="1" applyBorder="1"/>
    <xf numFmtId="3" fontId="14" fillId="0" borderId="12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/>
    <xf numFmtId="0" fontId="4" fillId="0" borderId="3" xfId="0" applyNumberFormat="1" applyFont="1" applyBorder="1" applyAlignment="1">
      <alignment horizontal="center"/>
    </xf>
    <xf numFmtId="3" fontId="4" fillId="0" borderId="9" xfId="0" applyNumberFormat="1" applyFont="1" applyBorder="1"/>
    <xf numFmtId="0" fontId="4" fillId="0" borderId="4" xfId="0" applyNumberFormat="1" applyFont="1" applyBorder="1" applyAlignment="1">
      <alignment horizontal="center"/>
    </xf>
    <xf numFmtId="3" fontId="4" fillId="0" borderId="10" xfId="0" applyNumberFormat="1" applyFont="1" applyBorder="1"/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 applyAlignment="1">
      <alignment horizontal="center"/>
    </xf>
    <xf numFmtId="0" fontId="14" fillId="0" borderId="15" xfId="0" applyFont="1" applyBorder="1"/>
    <xf numFmtId="0" fontId="17" fillId="0" borderId="0" xfId="0" applyFont="1"/>
    <xf numFmtId="0" fontId="14" fillId="0" borderId="16" xfId="0" applyFont="1" applyBorder="1" applyAlignment="1">
      <alignment horizontal="center"/>
    </xf>
    <xf numFmtId="0" fontId="14" fillId="0" borderId="17" xfId="0" applyFont="1" applyBorder="1"/>
    <xf numFmtId="4" fontId="14" fillId="0" borderId="14" xfId="0" applyNumberFormat="1" applyFont="1" applyBorder="1"/>
    <xf numFmtId="3" fontId="14" fillId="0" borderId="14" xfId="0" applyNumberFormat="1" applyFont="1" applyBorder="1"/>
    <xf numFmtId="3" fontId="14" fillId="0" borderId="18" xfId="0" applyNumberFormat="1" applyFont="1" applyBorder="1"/>
    <xf numFmtId="0" fontId="14" fillId="0" borderId="0" xfId="0" applyFont="1"/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/>
    <xf numFmtId="4" fontId="14" fillId="0" borderId="15" xfId="0" applyNumberFormat="1" applyFont="1" applyBorder="1"/>
    <xf numFmtId="3" fontId="14" fillId="0" borderId="15" xfId="0" applyNumberFormat="1" applyFont="1" applyBorder="1"/>
    <xf numFmtId="3" fontId="14" fillId="0" borderId="22" xfId="0" applyNumberFormat="1" applyFont="1" applyBorder="1"/>
    <xf numFmtId="3" fontId="14" fillId="0" borderId="23" xfId="0" applyNumberFormat="1" applyFont="1" applyBorder="1" applyAlignment="1">
      <alignment horizontal="right"/>
    </xf>
    <xf numFmtId="3" fontId="14" fillId="0" borderId="24" xfId="0" applyNumberFormat="1" applyFont="1" applyBorder="1" applyAlignment="1">
      <alignment horizontal="right"/>
    </xf>
    <xf numFmtId="0" fontId="14" fillId="0" borderId="17" xfId="0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0" fontId="14" fillId="0" borderId="26" xfId="0" applyFont="1" applyBorder="1"/>
    <xf numFmtId="4" fontId="14" fillId="0" borderId="26" xfId="0" applyNumberFormat="1" applyFont="1" applyBorder="1"/>
    <xf numFmtId="3" fontId="14" fillId="0" borderId="26" xfId="0" applyNumberFormat="1" applyFont="1" applyBorder="1"/>
    <xf numFmtId="3" fontId="14" fillId="0" borderId="27" xfId="0" applyNumberFormat="1" applyFont="1" applyBorder="1"/>
    <xf numFmtId="3" fontId="14" fillId="0" borderId="28" xfId="0" applyNumberFormat="1" applyFont="1" applyBorder="1" applyAlignment="1">
      <alignment horizontal="right"/>
    </xf>
    <xf numFmtId="4" fontId="14" fillId="0" borderId="9" xfId="0" applyNumberFormat="1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4" fontId="14" fillId="0" borderId="10" xfId="0" applyNumberFormat="1" applyFont="1" applyBorder="1"/>
    <xf numFmtId="3" fontId="14" fillId="0" borderId="31" xfId="0" applyNumberFormat="1" applyFont="1" applyBorder="1"/>
    <xf numFmtId="3" fontId="14" fillId="0" borderId="32" xfId="0" applyNumberFormat="1" applyFont="1" applyBorder="1"/>
    <xf numFmtId="3" fontId="14" fillId="0" borderId="33" xfId="0" applyNumberFormat="1" applyFont="1" applyBorder="1"/>
    <xf numFmtId="0" fontId="14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center"/>
    </xf>
    <xf numFmtId="3" fontId="14" fillId="0" borderId="26" xfId="0" applyNumberFormat="1" applyFont="1" applyBorder="1" applyAlignment="1"/>
    <xf numFmtId="3" fontId="14" fillId="0" borderId="27" xfId="0" applyNumberFormat="1" applyFont="1" applyBorder="1" applyAlignment="1"/>
    <xf numFmtId="0" fontId="14" fillId="0" borderId="17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/>
    <xf numFmtId="3" fontId="14" fillId="0" borderId="18" xfId="0" applyNumberFormat="1" applyFont="1" applyBorder="1" applyAlignment="1"/>
    <xf numFmtId="0" fontId="14" fillId="0" borderId="21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3" fontId="14" fillId="0" borderId="15" xfId="0" applyNumberFormat="1" applyFont="1" applyBorder="1" applyAlignment="1"/>
    <xf numFmtId="3" fontId="14" fillId="0" borderId="22" xfId="0" applyNumberFormat="1" applyFont="1" applyBorder="1" applyAlignment="1"/>
    <xf numFmtId="4" fontId="14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/>
    <xf numFmtId="0" fontId="14" fillId="0" borderId="40" xfId="0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3" fontId="14" fillId="0" borderId="41" xfId="0" applyNumberFormat="1" applyFont="1" applyBorder="1"/>
    <xf numFmtId="3" fontId="14" fillId="0" borderId="42" xfId="0" applyNumberFormat="1" applyFont="1" applyBorder="1"/>
    <xf numFmtId="3" fontId="14" fillId="0" borderId="43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0" fontId="14" fillId="0" borderId="41" xfId="0" applyFont="1" applyBorder="1"/>
    <xf numFmtId="4" fontId="14" fillId="0" borderId="41" xfId="0" applyNumberFormat="1" applyFont="1" applyBorder="1"/>
    <xf numFmtId="3" fontId="4" fillId="0" borderId="46" xfId="0" applyNumberFormat="1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4" fontId="14" fillId="0" borderId="8" xfId="0" applyNumberFormat="1" applyFont="1" applyBorder="1"/>
    <xf numFmtId="3" fontId="14" fillId="0" borderId="47" xfId="0" applyNumberFormat="1" applyFont="1" applyBorder="1"/>
    <xf numFmtId="3" fontId="14" fillId="0" borderId="48" xfId="0" applyNumberFormat="1" applyFont="1" applyBorder="1"/>
    <xf numFmtId="3" fontId="14" fillId="0" borderId="49" xfId="0" applyNumberFormat="1" applyFont="1" applyBorder="1"/>
    <xf numFmtId="3" fontId="14" fillId="0" borderId="50" xfId="0" applyNumberFormat="1" applyFont="1" applyBorder="1" applyAlignment="1">
      <alignment horizontal="right"/>
    </xf>
    <xf numFmtId="0" fontId="14" fillId="0" borderId="51" xfId="0" applyFont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52" xfId="0" applyFont="1" applyFill="1" applyBorder="1"/>
    <xf numFmtId="0" fontId="14" fillId="3" borderId="52" xfId="0" applyFont="1" applyFill="1" applyBorder="1" applyAlignment="1">
      <alignment horizontal="center"/>
    </xf>
    <xf numFmtId="4" fontId="14" fillId="3" borderId="52" xfId="0" applyNumberFormat="1" applyFont="1" applyFill="1" applyBorder="1" applyAlignment="1">
      <alignment horizontal="center"/>
    </xf>
    <xf numFmtId="0" fontId="14" fillId="3" borderId="52" xfId="0" applyFont="1" applyFill="1" applyBorder="1"/>
    <xf numFmtId="4" fontId="14" fillId="3" borderId="52" xfId="0" applyNumberFormat="1" applyFont="1" applyFill="1" applyBorder="1"/>
    <xf numFmtId="3" fontId="14" fillId="3" borderId="52" xfId="0" applyNumberFormat="1" applyFont="1" applyFill="1" applyBorder="1"/>
    <xf numFmtId="3" fontId="4" fillId="3" borderId="52" xfId="0" applyNumberFormat="1" applyFont="1" applyFill="1" applyBorder="1" applyAlignment="1">
      <alignment horizontal="right"/>
    </xf>
    <xf numFmtId="3" fontId="14" fillId="3" borderId="52" xfId="0" applyNumberFormat="1" applyFont="1" applyFill="1" applyBorder="1" applyAlignment="1">
      <alignment horizontal="right"/>
    </xf>
    <xf numFmtId="3" fontId="4" fillId="3" borderId="53" xfId="0" applyNumberFormat="1" applyFont="1" applyFill="1" applyBorder="1" applyAlignment="1">
      <alignment horizontal="right"/>
    </xf>
    <xf numFmtId="0" fontId="14" fillId="3" borderId="0" xfId="0" applyFont="1" applyFill="1"/>
    <xf numFmtId="0" fontId="4" fillId="3" borderId="54" xfId="0" applyFont="1" applyFill="1" applyBorder="1" applyAlignment="1">
      <alignment horizontal="center"/>
    </xf>
    <xf numFmtId="0" fontId="4" fillId="3" borderId="54" xfId="0" applyFont="1" applyFill="1" applyBorder="1"/>
    <xf numFmtId="0" fontId="14" fillId="3" borderId="54" xfId="0" applyFont="1" applyFill="1" applyBorder="1" applyAlignment="1">
      <alignment horizontal="center"/>
    </xf>
    <xf numFmtId="4" fontId="14" fillId="3" borderId="54" xfId="0" applyNumberFormat="1" applyFont="1" applyFill="1" applyBorder="1" applyAlignment="1">
      <alignment horizontal="center"/>
    </xf>
    <xf numFmtId="0" fontId="14" fillId="3" borderId="54" xfId="0" applyFont="1" applyFill="1" applyBorder="1"/>
    <xf numFmtId="4" fontId="14" fillId="3" borderId="54" xfId="0" applyNumberFormat="1" applyFont="1" applyFill="1" applyBorder="1"/>
    <xf numFmtId="3" fontId="14" fillId="3" borderId="54" xfId="0" applyNumberFormat="1" applyFont="1" applyFill="1" applyBorder="1"/>
    <xf numFmtId="3" fontId="4" fillId="3" borderId="54" xfId="0" applyNumberFormat="1" applyFont="1" applyFill="1" applyBorder="1" applyAlignment="1">
      <alignment horizontal="right"/>
    </xf>
    <xf numFmtId="3" fontId="14" fillId="3" borderId="54" xfId="0" applyNumberFormat="1" applyFont="1" applyFill="1" applyBorder="1" applyAlignment="1">
      <alignment horizontal="right"/>
    </xf>
    <xf numFmtId="3" fontId="4" fillId="3" borderId="55" xfId="0" applyNumberFormat="1" applyFont="1" applyFill="1" applyBorder="1" applyAlignment="1">
      <alignment horizontal="right"/>
    </xf>
    <xf numFmtId="0" fontId="4" fillId="3" borderId="56" xfId="0" applyFont="1" applyFill="1" applyBorder="1" applyAlignment="1">
      <alignment horizontal="left"/>
    </xf>
    <xf numFmtId="0" fontId="4" fillId="3" borderId="57" xfId="0" applyFont="1" applyFill="1" applyBorder="1" applyAlignment="1">
      <alignment horizontal="left"/>
    </xf>
    <xf numFmtId="0" fontId="0" fillId="0" borderId="58" xfId="0" applyBorder="1"/>
    <xf numFmtId="0" fontId="22" fillId="0" borderId="59" xfId="0" applyFont="1" applyBorder="1"/>
    <xf numFmtId="0" fontId="23" fillId="0" borderId="59" xfId="0" applyFont="1" applyBorder="1"/>
    <xf numFmtId="0" fontId="0" fillId="0" borderId="59" xfId="0" applyBorder="1"/>
    <xf numFmtId="0" fontId="24" fillId="0" borderId="59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6" fillId="0" borderId="59" xfId="0" applyFont="1" applyBorder="1" applyAlignment="1">
      <alignment horizontal="center" vertical="center"/>
    </xf>
    <xf numFmtId="0" fontId="0" fillId="4" borderId="59" xfId="0" applyFill="1" applyBorder="1"/>
    <xf numFmtId="0" fontId="0" fillId="5" borderId="59" xfId="0" applyFill="1" applyBorder="1"/>
    <xf numFmtId="0" fontId="0" fillId="4" borderId="60" xfId="0" applyFill="1" applyBorder="1"/>
    <xf numFmtId="0" fontId="9" fillId="0" borderId="0" xfId="0" applyFont="1"/>
    <xf numFmtId="0" fontId="5" fillId="0" borderId="0" xfId="0" applyFont="1"/>
    <xf numFmtId="0" fontId="4" fillId="0" borderId="19" xfId="0" applyFont="1" applyBorder="1" applyAlignment="1"/>
    <xf numFmtId="0" fontId="4" fillId="0" borderId="61" xfId="0" applyFont="1" applyBorder="1" applyAlignment="1"/>
    <xf numFmtId="0" fontId="4" fillId="0" borderId="23" xfId="0" applyFont="1" applyBorder="1" applyAlignment="1"/>
    <xf numFmtId="0" fontId="16" fillId="0" borderId="0" xfId="0" applyFont="1" applyAlignment="1">
      <alignment horizontal="center"/>
    </xf>
    <xf numFmtId="3" fontId="28" fillId="0" borderId="2" xfId="0" applyNumberFormat="1" applyFont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3" fontId="28" fillId="0" borderId="63" xfId="0" applyNumberFormat="1" applyFont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 vertical="center"/>
    </xf>
    <xf numFmtId="3" fontId="14" fillId="3" borderId="55" xfId="0" applyNumberFormat="1" applyFont="1" applyFill="1" applyBorder="1" applyAlignment="1">
      <alignment horizontal="right"/>
    </xf>
    <xf numFmtId="3" fontId="4" fillId="3" borderId="65" xfId="0" applyNumberFormat="1" applyFont="1" applyFill="1" applyBorder="1" applyAlignment="1">
      <alignment horizontal="right"/>
    </xf>
    <xf numFmtId="3" fontId="4" fillId="3" borderId="66" xfId="0" applyNumberFormat="1" applyFont="1" applyFill="1" applyBorder="1" applyAlignment="1">
      <alignment horizontal="right"/>
    </xf>
    <xf numFmtId="3" fontId="29" fillId="0" borderId="6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4" fillId="0" borderId="68" xfId="0" applyNumberFormat="1" applyFont="1" applyBorder="1" applyAlignment="1">
      <alignment horizontal="right"/>
    </xf>
    <xf numFmtId="3" fontId="29" fillId="0" borderId="69" xfId="0" applyNumberFormat="1" applyFont="1" applyBorder="1" applyAlignment="1">
      <alignment horizontal="right"/>
    </xf>
    <xf numFmtId="3" fontId="4" fillId="0" borderId="70" xfId="0" applyNumberFormat="1" applyFont="1" applyBorder="1" applyAlignment="1">
      <alignment horizontal="right"/>
    </xf>
    <xf numFmtId="3" fontId="14" fillId="3" borderId="53" xfId="0" applyNumberFormat="1" applyFont="1" applyFill="1" applyBorder="1" applyAlignment="1">
      <alignment horizontal="right"/>
    </xf>
    <xf numFmtId="3" fontId="4" fillId="3" borderId="71" xfId="0" applyNumberFormat="1" applyFont="1" applyFill="1" applyBorder="1" applyAlignment="1">
      <alignment horizontal="right"/>
    </xf>
    <xf numFmtId="3" fontId="4" fillId="3" borderId="72" xfId="0" applyNumberFormat="1" applyFont="1" applyFill="1" applyBorder="1" applyAlignment="1">
      <alignment horizontal="right"/>
    </xf>
    <xf numFmtId="3" fontId="29" fillId="3" borderId="72" xfId="0" applyNumberFormat="1" applyFont="1" applyFill="1" applyBorder="1" applyAlignment="1">
      <alignment horizontal="right"/>
    </xf>
    <xf numFmtId="3" fontId="30" fillId="0" borderId="8" xfId="0" applyNumberFormat="1" applyFont="1" applyBorder="1" applyAlignment="1">
      <alignment horizontal="right"/>
    </xf>
    <xf numFmtId="3" fontId="4" fillId="6" borderId="8" xfId="0" applyNumberFormat="1" applyFont="1" applyFill="1" applyBorder="1" applyAlignment="1">
      <alignment horizontal="right"/>
    </xf>
    <xf numFmtId="3" fontId="30" fillId="6" borderId="8" xfId="0" applyNumberFormat="1" applyFont="1" applyFill="1" applyBorder="1" applyAlignment="1">
      <alignment horizontal="right"/>
    </xf>
    <xf numFmtId="0" fontId="4" fillId="7" borderId="57" xfId="0" applyFont="1" applyFill="1" applyBorder="1" applyAlignment="1">
      <alignment horizontal="left"/>
    </xf>
    <xf numFmtId="0" fontId="4" fillId="7" borderId="52" xfId="0" applyFont="1" applyFill="1" applyBorder="1" applyAlignment="1">
      <alignment horizontal="center"/>
    </xf>
    <xf numFmtId="0" fontId="4" fillId="7" borderId="52" xfId="0" applyFont="1" applyFill="1" applyBorder="1"/>
    <xf numFmtId="0" fontId="14" fillId="7" borderId="52" xfId="0" applyFont="1" applyFill="1" applyBorder="1" applyAlignment="1">
      <alignment horizontal="center"/>
    </xf>
    <xf numFmtId="4" fontId="14" fillId="7" borderId="52" xfId="0" applyNumberFormat="1" applyFont="1" applyFill="1" applyBorder="1" applyAlignment="1">
      <alignment horizontal="center"/>
    </xf>
    <xf numFmtId="0" fontId="14" fillId="7" borderId="52" xfId="0" applyFont="1" applyFill="1" applyBorder="1"/>
    <xf numFmtId="4" fontId="14" fillId="7" borderId="52" xfId="0" applyNumberFormat="1" applyFont="1" applyFill="1" applyBorder="1"/>
    <xf numFmtId="3" fontId="14" fillId="7" borderId="52" xfId="0" applyNumberFormat="1" applyFont="1" applyFill="1" applyBorder="1"/>
    <xf numFmtId="3" fontId="4" fillId="7" borderId="52" xfId="0" applyNumberFormat="1" applyFont="1" applyFill="1" applyBorder="1" applyAlignment="1">
      <alignment horizontal="right"/>
    </xf>
    <xf numFmtId="3" fontId="14" fillId="7" borderId="53" xfId="0" applyNumberFormat="1" applyFont="1" applyFill="1" applyBorder="1" applyAlignment="1">
      <alignment horizontal="right"/>
    </xf>
    <xf numFmtId="3" fontId="29" fillId="7" borderId="52" xfId="0" applyNumberFormat="1" applyFont="1" applyFill="1" applyBorder="1" applyAlignment="1">
      <alignment horizontal="right"/>
    </xf>
    <xf numFmtId="3" fontId="4" fillId="7" borderId="71" xfId="0" applyNumberFormat="1" applyFont="1" applyFill="1" applyBorder="1" applyAlignment="1">
      <alignment horizontal="right"/>
    </xf>
    <xf numFmtId="3" fontId="29" fillId="7" borderId="72" xfId="0" applyNumberFormat="1" applyFont="1" applyFill="1" applyBorder="1" applyAlignment="1">
      <alignment horizontal="right"/>
    </xf>
    <xf numFmtId="3" fontId="4" fillId="7" borderId="53" xfId="0" applyNumberFormat="1" applyFont="1" applyFill="1" applyBorder="1" applyAlignment="1">
      <alignment horizontal="right"/>
    </xf>
    <xf numFmtId="0" fontId="14" fillId="7" borderId="0" xfId="0" applyFont="1" applyFill="1"/>
    <xf numFmtId="4" fontId="14" fillId="0" borderId="73" xfId="0" applyNumberFormat="1" applyFont="1" applyBorder="1" applyAlignment="1">
      <alignment horizontal="center"/>
    </xf>
    <xf numFmtId="0" fontId="29" fillId="0" borderId="67" xfId="0" applyFont="1" applyBorder="1" applyAlignment="1">
      <alignment horizontal="left"/>
    </xf>
    <xf numFmtId="0" fontId="29" fillId="0" borderId="67" xfId="0" applyFont="1" applyBorder="1" applyAlignment="1"/>
    <xf numFmtId="3" fontId="29" fillId="3" borderId="52" xfId="0" applyNumberFormat="1" applyFont="1" applyFill="1" applyBorder="1" applyAlignment="1">
      <alignment horizontal="right"/>
    </xf>
    <xf numFmtId="3" fontId="4" fillId="3" borderId="74" xfId="0" applyNumberFormat="1" applyFont="1" applyFill="1" applyBorder="1" applyAlignment="1">
      <alignment horizontal="right"/>
    </xf>
    <xf numFmtId="3" fontId="29" fillId="0" borderId="75" xfId="0" applyNumberFormat="1" applyFont="1" applyBorder="1" applyAlignment="1">
      <alignment horizontal="right"/>
    </xf>
    <xf numFmtId="3" fontId="4" fillId="0" borderId="76" xfId="0" applyNumberFormat="1" applyFont="1" applyBorder="1" applyAlignment="1">
      <alignment horizontal="right"/>
    </xf>
    <xf numFmtId="3" fontId="29" fillId="0" borderId="77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3" fontId="4" fillId="0" borderId="44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29" fillId="0" borderId="25" xfId="0" applyNumberFormat="1" applyFont="1" applyBorder="1" applyAlignment="1">
      <alignment horizontal="right"/>
    </xf>
    <xf numFmtId="3" fontId="29" fillId="0" borderId="79" xfId="0" applyNumberFormat="1" applyFont="1" applyBorder="1" applyAlignment="1">
      <alignment horizontal="right"/>
    </xf>
    <xf numFmtId="3" fontId="29" fillId="0" borderId="80" xfId="0" applyNumberFormat="1" applyFont="1" applyBorder="1" applyAlignment="1">
      <alignment horizontal="right"/>
    </xf>
    <xf numFmtId="3" fontId="4" fillId="3" borderId="81" xfId="0" applyNumberFormat="1" applyFont="1" applyFill="1" applyBorder="1" applyAlignment="1">
      <alignment horizontal="right"/>
    </xf>
    <xf numFmtId="3" fontId="4" fillId="3" borderId="82" xfId="0" applyNumberFormat="1" applyFont="1" applyFill="1" applyBorder="1" applyAlignment="1">
      <alignment horizontal="right"/>
    </xf>
    <xf numFmtId="3" fontId="4" fillId="3" borderId="83" xfId="0" applyNumberFormat="1" applyFont="1" applyFill="1" applyBorder="1" applyAlignment="1">
      <alignment horizontal="right"/>
    </xf>
    <xf numFmtId="3" fontId="29" fillId="3" borderId="83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29" fillId="7" borderId="83" xfId="0" applyNumberFormat="1" applyFont="1" applyFill="1" applyBorder="1" applyAlignment="1">
      <alignment horizontal="right"/>
    </xf>
    <xf numFmtId="3" fontId="4" fillId="7" borderId="74" xfId="0" applyNumberFormat="1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3" fontId="32" fillId="0" borderId="0" xfId="0" applyNumberFormat="1" applyFont="1"/>
    <xf numFmtId="3" fontId="33" fillId="0" borderId="0" xfId="0" applyNumberFormat="1" applyFont="1"/>
    <xf numFmtId="0" fontId="34" fillId="0" borderId="0" xfId="0" applyFont="1" applyAlignment="1">
      <alignment horizontal="center"/>
    </xf>
    <xf numFmtId="0" fontId="35" fillId="0" borderId="0" xfId="0" applyFont="1"/>
    <xf numFmtId="0" fontId="32" fillId="0" borderId="0" xfId="0" applyFont="1"/>
    <xf numFmtId="3" fontId="7" fillId="0" borderId="84" xfId="0" applyNumberFormat="1" applyFont="1" applyBorder="1" applyAlignment="1">
      <alignment horizontal="center" vertical="center"/>
    </xf>
    <xf numFmtId="3" fontId="4" fillId="0" borderId="85" xfId="0" applyNumberFormat="1" applyFont="1" applyBorder="1" applyAlignment="1">
      <alignment horizontal="right"/>
    </xf>
    <xf numFmtId="3" fontId="4" fillId="0" borderId="86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/>
    </xf>
    <xf numFmtId="3" fontId="4" fillId="0" borderId="88" xfId="0" applyNumberFormat="1" applyFont="1" applyBorder="1" applyAlignment="1">
      <alignment horizontal="right"/>
    </xf>
    <xf numFmtId="3" fontId="29" fillId="3" borderId="81" xfId="0" applyNumberFormat="1" applyFont="1" applyFill="1" applyBorder="1"/>
    <xf numFmtId="3" fontId="29" fillId="0" borderId="7" xfId="0" applyNumberFormat="1" applyFont="1" applyBorder="1"/>
    <xf numFmtId="3" fontId="29" fillId="0" borderId="3" xfId="0" applyNumberFormat="1" applyFont="1" applyBorder="1"/>
    <xf numFmtId="3" fontId="29" fillId="0" borderId="38" xfId="0" applyNumberFormat="1" applyFont="1" applyBorder="1"/>
    <xf numFmtId="3" fontId="29" fillId="3" borderId="83" xfId="0" applyNumberFormat="1" applyFont="1" applyFill="1" applyBorder="1"/>
    <xf numFmtId="3" fontId="29" fillId="0" borderId="4" xfId="0" applyNumberFormat="1" applyFont="1" applyBorder="1"/>
    <xf numFmtId="3" fontId="29" fillId="0" borderId="7" xfId="0" applyNumberFormat="1" applyFont="1" applyBorder="1" applyAlignment="1"/>
    <xf numFmtId="3" fontId="29" fillId="0" borderId="3" xfId="0" applyNumberFormat="1" applyFont="1" applyBorder="1" applyAlignment="1"/>
    <xf numFmtId="3" fontId="29" fillId="0" borderId="4" xfId="0" applyNumberFormat="1" applyFont="1" applyBorder="1" applyAlignment="1"/>
    <xf numFmtId="3" fontId="29" fillId="7" borderId="83" xfId="0" applyNumberFormat="1" applyFont="1" applyFill="1" applyBorder="1"/>
    <xf numFmtId="0" fontId="30" fillId="0" borderId="3" xfId="0" applyFont="1" applyBorder="1" applyAlignment="1"/>
    <xf numFmtId="0" fontId="14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38" fillId="0" borderId="0" xfId="0" applyFont="1"/>
    <xf numFmtId="0" fontId="38" fillId="0" borderId="0" xfId="0" applyFont="1" applyAlignment="1">
      <alignment horizontal="center"/>
    </xf>
    <xf numFmtId="0" fontId="39" fillId="3" borderId="0" xfId="0" applyFont="1" applyFill="1"/>
    <xf numFmtId="0" fontId="39" fillId="0" borderId="0" xfId="0" applyFont="1"/>
    <xf numFmtId="0" fontId="49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center" wrapText="1"/>
    </xf>
    <xf numFmtId="0" fontId="7" fillId="6" borderId="89" xfId="0" applyFont="1" applyFill="1" applyBorder="1" applyAlignment="1">
      <alignment horizontal="center" vertical="center"/>
    </xf>
    <xf numFmtId="4" fontId="7" fillId="6" borderId="90" xfId="0" applyNumberFormat="1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3" fontId="7" fillId="6" borderId="90" xfId="0" applyNumberFormat="1" applyFont="1" applyFill="1" applyBorder="1" applyAlignment="1">
      <alignment horizontal="center" vertical="center"/>
    </xf>
    <xf numFmtId="3" fontId="7" fillId="6" borderId="91" xfId="0" applyNumberFormat="1" applyFont="1" applyFill="1" applyBorder="1" applyAlignment="1">
      <alignment horizontal="center" vertical="center"/>
    </xf>
    <xf numFmtId="3" fontId="7" fillId="6" borderId="92" xfId="0" applyNumberFormat="1" applyFont="1" applyFill="1" applyBorder="1" applyAlignment="1">
      <alignment horizontal="center" vertical="center"/>
    </xf>
    <xf numFmtId="3" fontId="7" fillId="6" borderId="93" xfId="0" applyNumberFormat="1" applyFont="1" applyFill="1" applyBorder="1" applyAlignment="1">
      <alignment horizontal="center" vertical="center"/>
    </xf>
    <xf numFmtId="0" fontId="1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/>
    <xf numFmtId="0" fontId="14" fillId="0" borderId="89" xfId="0" applyFont="1" applyBorder="1" applyAlignment="1">
      <alignment horizontal="center"/>
    </xf>
    <xf numFmtId="4" fontId="14" fillId="0" borderId="90" xfId="0" applyNumberFormat="1" applyFont="1" applyBorder="1" applyAlignment="1">
      <alignment horizontal="center"/>
    </xf>
    <xf numFmtId="0" fontId="14" fillId="0" borderId="90" xfId="0" applyFont="1" applyBorder="1"/>
    <xf numFmtId="4" fontId="14" fillId="0" borderId="90" xfId="0" applyNumberFormat="1" applyFont="1" applyBorder="1"/>
    <xf numFmtId="3" fontId="14" fillId="0" borderId="90" xfId="0" applyNumberFormat="1" applyFont="1" applyBorder="1"/>
    <xf numFmtId="3" fontId="14" fillId="0" borderId="91" xfId="0" applyNumberFormat="1" applyFont="1" applyBorder="1"/>
    <xf numFmtId="3" fontId="4" fillId="0" borderId="92" xfId="0" applyNumberFormat="1" applyFont="1" applyBorder="1" applyAlignment="1">
      <alignment horizontal="right"/>
    </xf>
    <xf numFmtId="3" fontId="14" fillId="0" borderId="93" xfId="0" applyNumberFormat="1" applyFont="1" applyBorder="1" applyAlignment="1">
      <alignment horizontal="right"/>
    </xf>
    <xf numFmtId="0" fontId="1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/>
    <xf numFmtId="0" fontId="14" fillId="0" borderId="100" xfId="0" applyFont="1" applyBorder="1" applyAlignment="1">
      <alignment horizontal="center"/>
    </xf>
    <xf numFmtId="4" fontId="14" fillId="0" borderId="101" xfId="0" applyNumberFormat="1" applyFont="1" applyBorder="1" applyAlignment="1">
      <alignment horizontal="center"/>
    </xf>
    <xf numFmtId="0" fontId="14" fillId="0" borderId="101" xfId="0" applyFont="1" applyBorder="1"/>
    <xf numFmtId="4" fontId="14" fillId="0" borderId="101" xfId="0" applyNumberFormat="1" applyFont="1" applyBorder="1"/>
    <xf numFmtId="3" fontId="14" fillId="0" borderId="101" xfId="0" applyNumberFormat="1" applyFont="1" applyBorder="1"/>
    <xf numFmtId="3" fontId="14" fillId="0" borderId="102" xfId="0" applyNumberFormat="1" applyFont="1" applyBorder="1"/>
    <xf numFmtId="3" fontId="4" fillId="0" borderId="103" xfId="0" applyNumberFormat="1" applyFont="1" applyBorder="1" applyAlignment="1">
      <alignment horizontal="right"/>
    </xf>
    <xf numFmtId="3" fontId="14" fillId="0" borderId="104" xfId="0" applyNumberFormat="1" applyFont="1" applyBorder="1" applyAlignment="1">
      <alignment horizontal="right"/>
    </xf>
    <xf numFmtId="0" fontId="14" fillId="0" borderId="89" xfId="0" applyFont="1" applyBorder="1"/>
    <xf numFmtId="0" fontId="14" fillId="0" borderId="100" xfId="0" applyFont="1" applyBorder="1"/>
    <xf numFmtId="0" fontId="17" fillId="0" borderId="90" xfId="0" applyFont="1" applyBorder="1" applyAlignment="1">
      <alignment horizontal="center"/>
    </xf>
    <xf numFmtId="4" fontId="17" fillId="0" borderId="90" xfId="0" applyNumberFormat="1" applyFont="1" applyBorder="1" applyAlignment="1">
      <alignment horizontal="center"/>
    </xf>
    <xf numFmtId="3" fontId="17" fillId="0" borderId="90" xfId="0" applyNumberFormat="1" applyFont="1" applyBorder="1"/>
    <xf numFmtId="0" fontId="17" fillId="0" borderId="101" xfId="0" applyFont="1" applyBorder="1" applyAlignment="1">
      <alignment horizontal="center"/>
    </xf>
    <xf numFmtId="4" fontId="17" fillId="0" borderId="101" xfId="0" applyNumberFormat="1" applyFont="1" applyBorder="1" applyAlignment="1">
      <alignment horizontal="center"/>
    </xf>
    <xf numFmtId="3" fontId="17" fillId="0" borderId="101" xfId="0" applyNumberFormat="1" applyFont="1" applyBorder="1"/>
    <xf numFmtId="0" fontId="17" fillId="0" borderId="94" xfId="0" applyFont="1" applyBorder="1" applyAlignment="1">
      <alignment horizontal="center"/>
    </xf>
    <xf numFmtId="0" fontId="17" fillId="0" borderId="97" xfId="0" applyFont="1" applyBorder="1" applyAlignment="1">
      <alignment horizontal="center"/>
    </xf>
    <xf numFmtId="0" fontId="17" fillId="0" borderId="89" xfId="0" applyFont="1" applyBorder="1" applyAlignment="1">
      <alignment horizontal="center"/>
    </xf>
    <xf numFmtId="0" fontId="17" fillId="0" borderId="100" xfId="0" applyFont="1" applyBorder="1" applyAlignment="1">
      <alignment horizontal="center"/>
    </xf>
    <xf numFmtId="3" fontId="17" fillId="0" borderId="91" xfId="0" applyNumberFormat="1" applyFont="1" applyBorder="1"/>
    <xf numFmtId="3" fontId="17" fillId="0" borderId="102" xfId="0" applyNumberFormat="1" applyFont="1" applyBorder="1"/>
    <xf numFmtId="0" fontId="18" fillId="0" borderId="95" xfId="0" applyFont="1" applyBorder="1" applyAlignment="1">
      <alignment horizontal="center"/>
    </xf>
    <xf numFmtId="0" fontId="18" fillId="0" borderId="96" xfId="0" applyFont="1" applyBorder="1"/>
    <xf numFmtId="0" fontId="18" fillId="0" borderId="98" xfId="0" applyFont="1" applyBorder="1" applyAlignment="1">
      <alignment horizontal="center"/>
    </xf>
    <xf numFmtId="0" fontId="18" fillId="0" borderId="99" xfId="0" applyFont="1" applyBorder="1"/>
    <xf numFmtId="3" fontId="18" fillId="0" borderId="92" xfId="0" applyNumberFormat="1" applyFont="1" applyBorder="1" applyAlignment="1">
      <alignment horizontal="right"/>
    </xf>
    <xf numFmtId="3" fontId="18" fillId="0" borderId="103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14" fillId="0" borderId="0" xfId="0" applyNumberFormat="1" applyFont="1"/>
    <xf numFmtId="4" fontId="10" fillId="0" borderId="0" xfId="0" applyNumberFormat="1" applyFont="1"/>
    <xf numFmtId="0" fontId="4" fillId="0" borderId="121" xfId="0" applyFont="1" applyBorder="1" applyAlignment="1">
      <alignment horizontal="center"/>
    </xf>
    <xf numFmtId="0" fontId="4" fillId="0" borderId="122" xfId="0" applyFont="1" applyBorder="1"/>
    <xf numFmtId="0" fontId="14" fillId="0" borderId="123" xfId="0" applyFont="1" applyBorder="1" applyAlignment="1">
      <alignment horizontal="center"/>
    </xf>
    <xf numFmtId="0" fontId="14" fillId="0" borderId="124" xfId="0" applyFont="1" applyBorder="1"/>
    <xf numFmtId="4" fontId="14" fillId="0" borderId="124" xfId="0" applyNumberFormat="1" applyFont="1" applyBorder="1"/>
    <xf numFmtId="3" fontId="14" fillId="0" borderId="124" xfId="0" applyNumberFormat="1" applyFont="1" applyBorder="1"/>
    <xf numFmtId="3" fontId="14" fillId="0" borderId="125" xfId="0" applyNumberFormat="1" applyFont="1" applyBorder="1"/>
    <xf numFmtId="9" fontId="14" fillId="0" borderId="0" xfId="1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3" fontId="4" fillId="0" borderId="119" xfId="0" applyNumberFormat="1" applyFont="1" applyBorder="1" applyAlignment="1">
      <alignment horizontal="right"/>
    </xf>
    <xf numFmtId="3" fontId="4" fillId="6" borderId="128" xfId="0" applyNumberFormat="1" applyFont="1" applyFill="1" applyBorder="1" applyAlignment="1">
      <alignment horizontal="center" vertical="center"/>
    </xf>
    <xf numFmtId="3" fontId="7" fillId="6" borderId="132" xfId="0" applyNumberFormat="1" applyFont="1" applyFill="1" applyBorder="1" applyAlignment="1">
      <alignment horizontal="center" vertical="center"/>
    </xf>
    <xf numFmtId="3" fontId="14" fillId="0" borderId="132" xfId="0" applyNumberFormat="1" applyFont="1" applyBorder="1" applyAlignment="1">
      <alignment horizontal="right"/>
    </xf>
    <xf numFmtId="3" fontId="14" fillId="0" borderId="133" xfId="0" applyNumberFormat="1" applyFont="1" applyBorder="1" applyAlignment="1">
      <alignment horizontal="right"/>
    </xf>
    <xf numFmtId="3" fontId="4" fillId="0" borderId="134" xfId="0" applyNumberFormat="1" applyFont="1" applyBorder="1" applyAlignment="1">
      <alignment horizontal="right"/>
    </xf>
    <xf numFmtId="3" fontId="6" fillId="6" borderId="129" xfId="0" applyNumberFormat="1" applyFont="1" applyFill="1" applyBorder="1" applyAlignment="1">
      <alignment horizontal="center" vertical="center"/>
    </xf>
    <xf numFmtId="3" fontId="6" fillId="6" borderId="130" xfId="0" applyNumberFormat="1" applyFont="1" applyFill="1" applyBorder="1" applyAlignment="1">
      <alignment horizontal="center" vertical="center"/>
    </xf>
    <xf numFmtId="3" fontId="14" fillId="0" borderId="135" xfId="0" applyNumberFormat="1" applyFont="1" applyBorder="1" applyAlignment="1">
      <alignment horizontal="right"/>
    </xf>
    <xf numFmtId="3" fontId="18" fillId="0" borderId="119" xfId="0" applyNumberFormat="1" applyFont="1" applyBorder="1" applyAlignment="1">
      <alignment horizontal="right"/>
    </xf>
    <xf numFmtId="3" fontId="17" fillId="0" borderId="132" xfId="0" applyNumberFormat="1" applyFont="1" applyBorder="1" applyAlignment="1">
      <alignment horizontal="right"/>
    </xf>
    <xf numFmtId="3" fontId="17" fillId="0" borderId="135" xfId="0" applyNumberFormat="1" applyFont="1" applyBorder="1" applyAlignment="1">
      <alignment horizontal="right"/>
    </xf>
    <xf numFmtId="0" fontId="19" fillId="0" borderId="0" xfId="0" applyFont="1" applyAlignment="1"/>
    <xf numFmtId="3" fontId="56" fillId="0" borderId="92" xfId="0" applyNumberFormat="1" applyFont="1" applyBorder="1" applyAlignment="1">
      <alignment horizontal="right"/>
    </xf>
    <xf numFmtId="3" fontId="56" fillId="0" borderId="119" xfId="0" applyNumberFormat="1" applyFont="1" applyBorder="1" applyAlignment="1">
      <alignment horizontal="right"/>
    </xf>
    <xf numFmtId="4" fontId="7" fillId="0" borderId="90" xfId="0" applyNumberFormat="1" applyFont="1" applyBorder="1" applyAlignment="1">
      <alignment horizontal="center"/>
    </xf>
    <xf numFmtId="4" fontId="7" fillId="0" borderId="101" xfId="0" applyNumberFormat="1" applyFont="1" applyBorder="1" applyAlignment="1">
      <alignment horizontal="center"/>
    </xf>
    <xf numFmtId="4" fontId="7" fillId="0" borderId="90" xfId="0" applyNumberFormat="1" applyFont="1" applyBorder="1"/>
    <xf numFmtId="4" fontId="7" fillId="0" borderId="101" xfId="0" applyNumberFormat="1" applyFont="1" applyBorder="1"/>
    <xf numFmtId="3" fontId="57" fillId="0" borderId="92" xfId="0" applyNumberFormat="1" applyFont="1" applyBorder="1" applyAlignment="1">
      <alignment horizontal="right"/>
    </xf>
    <xf numFmtId="3" fontId="57" fillId="0" borderId="119" xfId="0" applyNumberFormat="1" applyFont="1" applyBorder="1" applyAlignment="1">
      <alignment horizontal="right"/>
    </xf>
    <xf numFmtId="3" fontId="18" fillId="0" borderId="100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3" fontId="4" fillId="6" borderId="119" xfId="0" applyNumberFormat="1" applyFont="1" applyFill="1" applyBorder="1" applyAlignment="1">
      <alignment horizontal="center" vertical="center"/>
    </xf>
    <xf numFmtId="3" fontId="4" fillId="6" borderId="136" xfId="0" applyNumberFormat="1" applyFont="1" applyFill="1" applyBorder="1" applyAlignment="1">
      <alignment horizontal="center" vertical="center"/>
    </xf>
    <xf numFmtId="3" fontId="7" fillId="6" borderId="147" xfId="0" applyNumberFormat="1" applyFont="1" applyFill="1" applyBorder="1" applyAlignment="1">
      <alignment horizontal="center" vertical="center"/>
    </xf>
    <xf numFmtId="0" fontId="14" fillId="0" borderId="146" xfId="0" applyFont="1" applyBorder="1" applyAlignment="1">
      <alignment horizontal="center"/>
    </xf>
    <xf numFmtId="3" fontId="14" fillId="0" borderId="147" xfId="0" applyNumberFormat="1" applyFont="1" applyBorder="1" applyAlignment="1">
      <alignment horizontal="right"/>
    </xf>
    <xf numFmtId="0" fontId="4" fillId="0" borderId="148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4" fillId="0" borderId="150" xfId="0" applyFont="1" applyBorder="1"/>
    <xf numFmtId="0" fontId="14" fillId="0" borderId="151" xfId="0" applyFont="1" applyBorder="1" applyAlignment="1">
      <alignment horizontal="center"/>
    </xf>
    <xf numFmtId="4" fontId="14" fillId="0" borderId="152" xfId="0" applyNumberFormat="1" applyFont="1" applyBorder="1" applyAlignment="1">
      <alignment horizontal="center"/>
    </xf>
    <xf numFmtId="0" fontId="14" fillId="0" borderId="152" xfId="0" applyFont="1" applyBorder="1"/>
    <xf numFmtId="4" fontId="14" fillId="0" borderId="152" xfId="0" applyNumberFormat="1" applyFont="1" applyBorder="1"/>
    <xf numFmtId="3" fontId="14" fillId="0" borderId="152" xfId="0" applyNumberFormat="1" applyFont="1" applyBorder="1"/>
    <xf numFmtId="3" fontId="14" fillId="0" borderId="153" xfId="0" applyNumberFormat="1" applyFont="1" applyBorder="1"/>
    <xf numFmtId="3" fontId="4" fillId="0" borderId="154" xfId="0" applyNumberFormat="1" applyFont="1" applyBorder="1" applyAlignment="1">
      <alignment horizontal="right"/>
    </xf>
    <xf numFmtId="3" fontId="4" fillId="0" borderId="155" xfId="0" applyNumberFormat="1" applyFont="1" applyBorder="1" applyAlignment="1">
      <alignment horizontal="right"/>
    </xf>
    <xf numFmtId="3" fontId="14" fillId="0" borderId="156" xfId="0" applyNumberFormat="1" applyFont="1" applyBorder="1" applyAlignment="1">
      <alignment horizontal="right"/>
    </xf>
    <xf numFmtId="3" fontId="58" fillId="0" borderId="92" xfId="0" applyNumberFormat="1" applyFont="1" applyBorder="1" applyAlignment="1">
      <alignment horizontal="right"/>
    </xf>
    <xf numFmtId="3" fontId="58" fillId="0" borderId="119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3" fontId="4" fillId="6" borderId="9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3" fontId="14" fillId="0" borderId="92" xfId="0" applyNumberFormat="1" applyFont="1" applyBorder="1" applyAlignment="1">
      <alignment horizontal="right"/>
    </xf>
    <xf numFmtId="3" fontId="59" fillId="0" borderId="92" xfId="0" applyNumberFormat="1" applyFont="1" applyBorder="1" applyAlignment="1">
      <alignment horizontal="right"/>
    </xf>
    <xf numFmtId="3" fontId="14" fillId="0" borderId="103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3" fontId="4" fillId="6" borderId="91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wrapText="1"/>
    </xf>
    <xf numFmtId="9" fontId="13" fillId="0" borderId="0" xfId="1" applyFont="1" applyAlignment="1"/>
    <xf numFmtId="0" fontId="13" fillId="0" borderId="0" xfId="0" applyFont="1" applyAlignment="1"/>
    <xf numFmtId="0" fontId="9" fillId="0" borderId="0" xfId="0" quotePrefix="1" applyFont="1" applyBorder="1" applyAlignment="1">
      <alignment horizontal="left"/>
    </xf>
    <xf numFmtId="9" fontId="9" fillId="0" borderId="0" xfId="1" applyFont="1"/>
    <xf numFmtId="0" fontId="9" fillId="0" borderId="0" xfId="0" quotePrefix="1" applyFont="1" applyBorder="1" applyAlignment="1"/>
    <xf numFmtId="9" fontId="6" fillId="0" borderId="0" xfId="1" applyFont="1"/>
    <xf numFmtId="3" fontId="61" fillId="0" borderId="92" xfId="0" applyNumberFormat="1" applyFont="1" applyBorder="1" applyAlignment="1">
      <alignment horizontal="right"/>
    </xf>
    <xf numFmtId="3" fontId="61" fillId="0" borderId="119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3" fontId="4" fillId="6" borderId="9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4" fillId="0" borderId="120" xfId="0" applyFont="1" applyBorder="1" applyAlignment="1">
      <alignment horizontal="center"/>
    </xf>
    <xf numFmtId="0" fontId="14" fillId="0" borderId="157" xfId="0" applyFont="1" applyBorder="1" applyAlignment="1">
      <alignment horizontal="center"/>
    </xf>
    <xf numFmtId="3" fontId="56" fillId="8" borderId="162" xfId="0" applyNumberFormat="1" applyFont="1" applyFill="1" applyBorder="1" applyAlignment="1">
      <alignment horizontal="center" vertical="center"/>
    </xf>
    <xf numFmtId="0" fontId="66" fillId="8" borderId="165" xfId="0" applyFont="1" applyFill="1" applyBorder="1" applyAlignment="1">
      <alignment horizontal="center" vertical="center"/>
    </xf>
    <xf numFmtId="4" fontId="66" fillId="8" borderId="165" xfId="0" applyNumberFormat="1" applyFont="1" applyFill="1" applyBorder="1" applyAlignment="1">
      <alignment horizontal="center" vertical="center"/>
    </xf>
    <xf numFmtId="3" fontId="66" fillId="8" borderId="165" xfId="0" applyNumberFormat="1" applyFont="1" applyFill="1" applyBorder="1" applyAlignment="1">
      <alignment horizontal="center" vertical="center"/>
    </xf>
    <xf numFmtId="3" fontId="66" fillId="8" borderId="166" xfId="0" applyNumberFormat="1" applyFont="1" applyFill="1" applyBorder="1" applyAlignment="1">
      <alignment horizontal="center" vertical="center"/>
    </xf>
    <xf numFmtId="3" fontId="56" fillId="9" borderId="162" xfId="0" applyNumberFormat="1" applyFont="1" applyFill="1" applyBorder="1" applyAlignment="1">
      <alignment horizontal="center" vertical="center"/>
    </xf>
    <xf numFmtId="0" fontId="66" fillId="9" borderId="165" xfId="0" applyFont="1" applyFill="1" applyBorder="1" applyAlignment="1">
      <alignment horizontal="center" vertical="center"/>
    </xf>
    <xf numFmtId="4" fontId="66" fillId="9" borderId="165" xfId="0" applyNumberFormat="1" applyFont="1" applyFill="1" applyBorder="1" applyAlignment="1">
      <alignment horizontal="center" vertical="center"/>
    </xf>
    <xf numFmtId="3" fontId="66" fillId="9" borderId="165" xfId="0" applyNumberFormat="1" applyFont="1" applyFill="1" applyBorder="1" applyAlignment="1">
      <alignment horizontal="center" vertical="center"/>
    </xf>
    <xf numFmtId="3" fontId="66" fillId="9" borderId="166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4" fillId="0" borderId="1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13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71" xfId="0" applyNumberFormat="1" applyFont="1" applyBorder="1" applyAlignment="1">
      <alignment horizontal="center" vertical="center" wrapText="1"/>
    </xf>
    <xf numFmtId="3" fontId="4" fillId="0" borderId="86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30" fillId="0" borderId="83" xfId="0" applyNumberFormat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9" fontId="4" fillId="0" borderId="116" xfId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9" fontId="4" fillId="0" borderId="18" xfId="1" applyFont="1" applyBorder="1" applyAlignment="1">
      <alignment horizontal="center" vertical="center"/>
    </xf>
    <xf numFmtId="9" fontId="4" fillId="0" borderId="111" xfId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6" fillId="6" borderId="90" xfId="0" applyFont="1" applyFill="1" applyBorder="1" applyAlignment="1">
      <alignment horizontal="center" vertical="center"/>
    </xf>
    <xf numFmtId="3" fontId="4" fillId="6" borderId="105" xfId="0" applyNumberFormat="1" applyFont="1" applyFill="1" applyBorder="1" applyAlignment="1">
      <alignment horizontal="center" vertical="center"/>
    </xf>
    <xf numFmtId="3" fontId="4" fillId="6" borderId="9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3" fontId="4" fillId="6" borderId="118" xfId="0" applyNumberFormat="1" applyFont="1" applyFill="1" applyBorder="1" applyAlignment="1">
      <alignment horizontal="center" vertical="center" wrapText="1"/>
    </xf>
    <xf numFmtId="3" fontId="4" fillId="6" borderId="92" xfId="0" applyNumberFormat="1" applyFont="1" applyFill="1" applyBorder="1" applyAlignment="1">
      <alignment horizontal="center" vertical="center"/>
    </xf>
    <xf numFmtId="0" fontId="4" fillId="6" borderId="108" xfId="0" applyFont="1" applyFill="1" applyBorder="1" applyAlignment="1">
      <alignment horizontal="center" vertical="center"/>
    </xf>
    <xf numFmtId="0" fontId="4" fillId="6" borderId="96" xfId="0" applyFont="1" applyFill="1" applyBorder="1" applyAlignment="1">
      <alignment horizontal="center" vertical="center"/>
    </xf>
    <xf numFmtId="3" fontId="4" fillId="6" borderId="109" xfId="0" applyNumberFormat="1" applyFont="1" applyFill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6" borderId="110" xfId="0" applyNumberFormat="1" applyFont="1" applyFill="1" applyBorder="1" applyAlignment="1">
      <alignment horizontal="center" vertical="center" wrapText="1"/>
    </xf>
    <xf numFmtId="3" fontId="4" fillId="6" borderId="93" xfId="0" applyNumberFormat="1" applyFont="1" applyFill="1" applyBorder="1" applyAlignment="1">
      <alignment horizontal="center" vertical="center" wrapText="1"/>
    </xf>
    <xf numFmtId="0" fontId="6" fillId="6" borderId="89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" fillId="6" borderId="117" xfId="0" applyFont="1" applyFill="1" applyBorder="1" applyAlignment="1">
      <alignment horizontal="center" vertical="center"/>
    </xf>
    <xf numFmtId="0" fontId="4" fillId="6" borderId="105" xfId="0" applyFont="1" applyFill="1" applyBorder="1" applyAlignment="1">
      <alignment horizontal="center" vertical="center"/>
    </xf>
    <xf numFmtId="0" fontId="4" fillId="6" borderId="106" xfId="0" applyFont="1" applyFill="1" applyBorder="1" applyAlignment="1">
      <alignment horizontal="center" vertical="center"/>
    </xf>
    <xf numFmtId="0" fontId="4" fillId="6" borderId="94" xfId="0" applyFont="1" applyFill="1" applyBorder="1" applyAlignment="1">
      <alignment horizontal="center" vertical="center"/>
    </xf>
    <xf numFmtId="0" fontId="4" fillId="6" borderId="107" xfId="0" applyFont="1" applyFill="1" applyBorder="1" applyAlignment="1">
      <alignment horizontal="center" vertical="center"/>
    </xf>
    <xf numFmtId="0" fontId="4" fillId="6" borderId="95" xfId="0" applyFont="1" applyFill="1" applyBorder="1" applyAlignment="1">
      <alignment horizontal="center" vertical="center"/>
    </xf>
    <xf numFmtId="3" fontId="56" fillId="9" borderId="160" xfId="0" applyNumberFormat="1" applyFont="1" applyFill="1" applyBorder="1" applyAlignment="1">
      <alignment horizontal="center" vertical="center" wrapText="1"/>
    </xf>
    <xf numFmtId="3" fontId="56" fillId="9" borderId="163" xfId="0" applyNumberFormat="1" applyFont="1" applyFill="1" applyBorder="1" applyAlignment="1">
      <alignment horizontal="center" vertical="center" wrapText="1"/>
    </xf>
    <xf numFmtId="3" fontId="56" fillId="9" borderId="159" xfId="0" applyNumberFormat="1" applyFont="1" applyFill="1" applyBorder="1" applyAlignment="1">
      <alignment horizontal="center" vertical="center"/>
    </xf>
    <xf numFmtId="3" fontId="56" fillId="9" borderId="162" xfId="0" applyNumberFormat="1" applyFont="1" applyFill="1" applyBorder="1" applyAlignment="1">
      <alignment horizontal="center" vertical="center"/>
    </xf>
    <xf numFmtId="0" fontId="56" fillId="9" borderId="159" xfId="0" applyFont="1" applyFill="1" applyBorder="1" applyAlignment="1">
      <alignment horizontal="center" vertical="center"/>
    </xf>
    <xf numFmtId="3" fontId="56" fillId="9" borderId="15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56" fillId="9" borderId="158" xfId="0" applyFont="1" applyFill="1" applyBorder="1" applyAlignment="1">
      <alignment horizontal="center" vertical="center"/>
    </xf>
    <xf numFmtId="0" fontId="56" fillId="9" borderId="161" xfId="0" applyFont="1" applyFill="1" applyBorder="1" applyAlignment="1">
      <alignment horizontal="center" vertical="center"/>
    </xf>
    <xf numFmtId="0" fontId="56" fillId="9" borderId="164" xfId="0" applyFont="1" applyFill="1" applyBorder="1" applyAlignment="1">
      <alignment horizontal="center" vertical="center"/>
    </xf>
    <xf numFmtId="0" fontId="56" fillId="9" borderId="162" xfId="0" applyFont="1" applyFill="1" applyBorder="1" applyAlignment="1">
      <alignment horizontal="center" vertical="center"/>
    </xf>
    <xf numFmtId="0" fontId="56" fillId="9" borderId="165" xfId="0" applyFont="1" applyFill="1" applyBorder="1" applyAlignment="1">
      <alignment horizontal="center" vertical="center"/>
    </xf>
    <xf numFmtId="0" fontId="65" fillId="9" borderId="16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3" fontId="4" fillId="6" borderId="126" xfId="0" applyNumberFormat="1" applyFont="1" applyFill="1" applyBorder="1" applyAlignment="1">
      <alignment horizontal="center" vertical="center" wrapText="1"/>
    </xf>
    <xf numFmtId="3" fontId="4" fillId="6" borderId="127" xfId="0" applyNumberFormat="1" applyFont="1" applyFill="1" applyBorder="1" applyAlignment="1">
      <alignment horizontal="center" vertical="center" wrapText="1"/>
    </xf>
    <xf numFmtId="3" fontId="4" fillId="6" borderId="131" xfId="0" applyNumberFormat="1" applyFont="1" applyFill="1" applyBorder="1" applyAlignment="1">
      <alignment horizontal="center" vertical="center" wrapText="1"/>
    </xf>
    <xf numFmtId="3" fontId="4" fillId="6" borderId="132" xfId="0" applyNumberFormat="1" applyFont="1" applyFill="1" applyBorder="1" applyAlignment="1">
      <alignment horizontal="center" vertical="center" wrapText="1"/>
    </xf>
    <xf numFmtId="0" fontId="56" fillId="8" borderId="158" xfId="0" applyFont="1" applyFill="1" applyBorder="1" applyAlignment="1">
      <alignment horizontal="center" vertical="center"/>
    </xf>
    <xf numFmtId="0" fontId="56" fillId="8" borderId="161" xfId="0" applyFont="1" applyFill="1" applyBorder="1" applyAlignment="1">
      <alignment horizontal="center" vertical="center"/>
    </xf>
    <xf numFmtId="0" fontId="56" fillId="8" borderId="164" xfId="0" applyFont="1" applyFill="1" applyBorder="1" applyAlignment="1">
      <alignment horizontal="center" vertical="center"/>
    </xf>
    <xf numFmtId="0" fontId="56" fillId="8" borderId="159" xfId="0" applyFont="1" applyFill="1" applyBorder="1" applyAlignment="1">
      <alignment horizontal="center" vertical="center"/>
    </xf>
    <xf numFmtId="0" fontId="56" fillId="8" borderId="162" xfId="0" applyFont="1" applyFill="1" applyBorder="1" applyAlignment="1">
      <alignment horizontal="center" vertical="center"/>
    </xf>
    <xf numFmtId="0" fontId="56" fillId="8" borderId="165" xfId="0" applyFont="1" applyFill="1" applyBorder="1" applyAlignment="1">
      <alignment horizontal="center" vertical="center"/>
    </xf>
    <xf numFmtId="3" fontId="56" fillId="8" borderId="159" xfId="0" applyNumberFormat="1" applyFont="1" applyFill="1" applyBorder="1" applyAlignment="1">
      <alignment horizontal="center" vertical="center"/>
    </xf>
    <xf numFmtId="3" fontId="56" fillId="8" borderId="162" xfId="0" applyNumberFormat="1" applyFont="1" applyFill="1" applyBorder="1" applyAlignment="1">
      <alignment horizontal="center" vertical="center"/>
    </xf>
    <xf numFmtId="3" fontId="56" fillId="8" borderId="160" xfId="0" applyNumberFormat="1" applyFont="1" applyFill="1" applyBorder="1" applyAlignment="1">
      <alignment horizontal="center" vertical="center" wrapText="1"/>
    </xf>
    <xf numFmtId="3" fontId="56" fillId="8" borderId="163" xfId="0" applyNumberFormat="1" applyFont="1" applyFill="1" applyBorder="1" applyAlignment="1">
      <alignment horizontal="center" vertical="center" wrapText="1"/>
    </xf>
    <xf numFmtId="0" fontId="65" fillId="8" borderId="162" xfId="0" applyFont="1" applyFill="1" applyBorder="1" applyAlignment="1">
      <alignment horizontal="center" vertical="center"/>
    </xf>
    <xf numFmtId="3" fontId="56" fillId="8" borderId="159" xfId="0" applyNumberFormat="1" applyFont="1" applyFill="1" applyBorder="1" applyAlignment="1">
      <alignment horizontal="center" vertical="center" wrapText="1"/>
    </xf>
    <xf numFmtId="0" fontId="4" fillId="6" borderId="137" xfId="0" applyFont="1" applyFill="1" applyBorder="1" applyAlignment="1">
      <alignment horizontal="center" vertical="center"/>
    </xf>
    <xf numFmtId="0" fontId="4" fillId="6" borderId="146" xfId="0" applyFont="1" applyFill="1" applyBorder="1" applyAlignment="1">
      <alignment horizontal="center" vertical="center"/>
    </xf>
    <xf numFmtId="0" fontId="4" fillId="6" borderId="138" xfId="0" applyFont="1" applyFill="1" applyBorder="1" applyAlignment="1">
      <alignment horizontal="center" vertical="center"/>
    </xf>
    <xf numFmtId="0" fontId="4" fillId="6" borderId="139" xfId="0" applyFont="1" applyFill="1" applyBorder="1" applyAlignment="1">
      <alignment horizontal="center" vertical="center"/>
    </xf>
    <xf numFmtId="0" fontId="4" fillId="6" borderId="140" xfId="0" applyFont="1" applyFill="1" applyBorder="1" applyAlignment="1">
      <alignment horizontal="center" vertical="center"/>
    </xf>
    <xf numFmtId="0" fontId="4" fillId="6" borderId="141" xfId="0" applyFont="1" applyFill="1" applyBorder="1" applyAlignment="1">
      <alignment horizontal="center" vertical="center"/>
    </xf>
    <xf numFmtId="3" fontId="4" fillId="6" borderId="141" xfId="0" applyNumberFormat="1" applyFont="1" applyFill="1" applyBorder="1" applyAlignment="1">
      <alignment horizontal="center" vertical="center"/>
    </xf>
    <xf numFmtId="3" fontId="4" fillId="6" borderId="142" xfId="0" applyNumberFormat="1" applyFont="1" applyFill="1" applyBorder="1" applyAlignment="1">
      <alignment horizontal="center" vertical="center"/>
    </xf>
    <xf numFmtId="3" fontId="4" fillId="6" borderId="145" xfId="0" applyNumberFormat="1" applyFont="1" applyFill="1" applyBorder="1" applyAlignment="1">
      <alignment horizontal="center" vertical="center" wrapText="1"/>
    </xf>
    <xf numFmtId="3" fontId="4" fillId="6" borderId="147" xfId="0" applyNumberFormat="1" applyFont="1" applyFill="1" applyBorder="1" applyAlignment="1">
      <alignment horizontal="center" vertical="center" wrapText="1"/>
    </xf>
    <xf numFmtId="3" fontId="4" fillId="6" borderId="143" xfId="0" applyNumberFormat="1" applyFont="1" applyFill="1" applyBorder="1" applyAlignment="1">
      <alignment horizontal="center" vertical="center" wrapText="1"/>
    </xf>
    <xf numFmtId="3" fontId="4" fillId="6" borderId="14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948393</xdr:colOff>
      <xdr:row>0</xdr:row>
      <xdr:rowOff>83810</xdr:rowOff>
    </xdr:from>
    <xdr:to>
      <xdr:col>12</xdr:col>
      <xdr:colOff>558188</xdr:colOff>
      <xdr:row>1</xdr:row>
      <xdr:rowOff>150892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02258" y="85715"/>
          <a:ext cx="979487" cy="2270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.VnTime"/>
            </a:rPr>
            <a:t>BM-BG-C/1b-</a:t>
          </a:r>
          <a:r>
            <a:rPr lang="en-US" sz="1000" b="0" i="0">
              <a:latin typeface="+mn-lt"/>
              <a:ea typeface="+mn-ea"/>
              <a:cs typeface="+mn-cs"/>
            </a:rPr>
            <a:t>08 </a:t>
          </a:r>
          <a:endParaRPr lang="en-US" sz="1000" b="0" i="0" strike="noStrike">
            <a:solidFill>
              <a:srgbClr val="000000"/>
            </a:solidFill>
            <a:latin typeface=".VnTime"/>
          </a:endParaRPr>
        </a:p>
      </xdr:txBody>
    </xdr:sp>
    <xdr:clientData/>
  </xdr:twoCellAnchor>
  <xdr:twoCellAnchor>
    <xdr:from>
      <xdr:col>11</xdr:col>
      <xdr:colOff>662941</xdr:colOff>
      <xdr:row>0</xdr:row>
      <xdr:rowOff>83810</xdr:rowOff>
    </xdr:from>
    <xdr:to>
      <xdr:col>12</xdr:col>
      <xdr:colOff>558186</xdr:colOff>
      <xdr:row>1</xdr:row>
      <xdr:rowOff>150892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048376" y="85715"/>
          <a:ext cx="998558" cy="22384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.VnTime"/>
            </a:rPr>
            <a:t>BM-BG-C/1b-</a:t>
          </a:r>
          <a:r>
            <a:rPr lang="en-US" sz="1000" b="0" i="0">
              <a:latin typeface="+mn-lt"/>
              <a:ea typeface="+mn-ea"/>
              <a:cs typeface="+mn-cs"/>
            </a:rPr>
            <a:t>08 </a:t>
          </a:r>
          <a:endParaRPr lang="en-US" sz="1000" b="0" i="0" strike="noStrike">
            <a:solidFill>
              <a:srgbClr val="000000"/>
            </a:solidFill>
            <a:latin typeface=".VnTime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2</xdr:row>
      <xdr:rowOff>133350</xdr:rowOff>
    </xdr:to>
    <xdr:pic>
      <xdr:nvPicPr>
        <xdr:cNvPr id="2" name="Picture 206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2</xdr:row>
      <xdr:rowOff>133350</xdr:rowOff>
    </xdr:to>
    <xdr:pic>
      <xdr:nvPicPr>
        <xdr:cNvPr id="3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2</xdr:row>
      <xdr:rowOff>133350</xdr:rowOff>
    </xdr:to>
    <xdr:pic>
      <xdr:nvPicPr>
        <xdr:cNvPr id="4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2</xdr:row>
      <xdr:rowOff>133350</xdr:rowOff>
    </xdr:to>
    <xdr:pic>
      <xdr:nvPicPr>
        <xdr:cNvPr id="5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2</xdr:row>
      <xdr:rowOff>133350</xdr:rowOff>
    </xdr:to>
    <xdr:pic>
      <xdr:nvPicPr>
        <xdr:cNvPr id="6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150813</xdr:colOff>
      <xdr:row>0</xdr:row>
      <xdr:rowOff>142875</xdr:rowOff>
    </xdr:from>
    <xdr:to>
      <xdr:col>12</xdr:col>
      <xdr:colOff>452437</xdr:colOff>
      <xdr:row>2</xdr:row>
      <xdr:rowOff>51593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846638" y="142875"/>
          <a:ext cx="1139824" cy="232568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b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.VnTime"/>
            </a:rPr>
            <a:t>PL-QT-QC-02-07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</xdr:rowOff>
    </xdr:from>
    <xdr:to>
      <xdr:col>2</xdr:col>
      <xdr:colOff>1562100</xdr:colOff>
      <xdr:row>2</xdr:row>
      <xdr:rowOff>222251</xdr:rowOff>
    </xdr:to>
    <xdr:pic>
      <xdr:nvPicPr>
        <xdr:cNvPr id="8" name="Picture 21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20764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327025</xdr:colOff>
      <xdr:row>0</xdr:row>
      <xdr:rowOff>82550</xdr:rowOff>
    </xdr:from>
    <xdr:to>
      <xdr:col>10</xdr:col>
      <xdr:colOff>239713</xdr:colOff>
      <xdr:row>2</xdr:row>
      <xdr:rowOff>158750</xdr:rowOff>
    </xdr:to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2550"/>
          <a:ext cx="114141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2</xdr:row>
      <xdr:rowOff>133350</xdr:rowOff>
    </xdr:to>
    <xdr:pic>
      <xdr:nvPicPr>
        <xdr:cNvPr id="2" name="Picture 208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2</xdr:row>
      <xdr:rowOff>133350</xdr:rowOff>
    </xdr:to>
    <xdr:pic>
      <xdr:nvPicPr>
        <xdr:cNvPr id="2" name="Picture 206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2</xdr:row>
      <xdr:rowOff>133350</xdr:rowOff>
    </xdr:to>
    <xdr:pic>
      <xdr:nvPicPr>
        <xdr:cNvPr id="2" name="Picture 206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539115</xdr:colOff>
      <xdr:row>2</xdr:row>
      <xdr:rowOff>47625</xdr:rowOff>
    </xdr:from>
    <xdr:to>
      <xdr:col>11</xdr:col>
      <xdr:colOff>434387</xdr:colOff>
      <xdr:row>3</xdr:row>
      <xdr:rowOff>124101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4791075" y="381000"/>
          <a:ext cx="1266825" cy="22860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.VnTime"/>
            </a:rPr>
            <a:t>BM-BG-C/1b-</a:t>
          </a:r>
          <a:r>
            <a:rPr lang="en-US" sz="1000" b="0" i="0" strike="noStrike">
              <a:solidFill>
                <a:srgbClr val="000000"/>
              </a:solidFill>
              <a:latin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2</xdr:row>
      <xdr:rowOff>133350</xdr:rowOff>
    </xdr:to>
    <xdr:pic>
      <xdr:nvPicPr>
        <xdr:cNvPr id="1305" name="Picture 223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1449388</xdr:colOff>
      <xdr:row>2</xdr:row>
      <xdr:rowOff>133350</xdr:rowOff>
    </xdr:to>
    <xdr:pic>
      <xdr:nvPicPr>
        <xdr:cNvPr id="32035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1449388</xdr:colOff>
      <xdr:row>2</xdr:row>
      <xdr:rowOff>133350</xdr:rowOff>
    </xdr:to>
    <xdr:pic>
      <xdr:nvPicPr>
        <xdr:cNvPr id="32036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150813</xdr:colOff>
      <xdr:row>0</xdr:row>
      <xdr:rowOff>142875</xdr:rowOff>
    </xdr:from>
    <xdr:to>
      <xdr:col>12</xdr:col>
      <xdr:colOff>452437</xdr:colOff>
      <xdr:row>2</xdr:row>
      <xdr:rowOff>51593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37126" y="142875"/>
          <a:ext cx="1127124" cy="226218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b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.VnTime"/>
            </a:rPr>
            <a:t>PL-QT-QC-02-07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1601788</xdr:colOff>
      <xdr:row>2</xdr:row>
      <xdr:rowOff>269875</xdr:rowOff>
    </xdr:to>
    <xdr:pic>
      <xdr:nvPicPr>
        <xdr:cNvPr id="5" name="Picture 21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074863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327025</xdr:colOff>
      <xdr:row>0</xdr:row>
      <xdr:rowOff>82550</xdr:rowOff>
    </xdr:from>
    <xdr:to>
      <xdr:col>10</xdr:col>
      <xdr:colOff>230188</xdr:colOff>
      <xdr:row>2</xdr:row>
      <xdr:rowOff>158750</xdr:rowOff>
    </xdr:to>
    <xdr:pic>
      <xdr:nvPicPr>
        <xdr:cNvPr id="6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3713" y="82550"/>
          <a:ext cx="1141413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2</xdr:row>
      <xdr:rowOff>133350</xdr:rowOff>
    </xdr:to>
    <xdr:pic>
      <xdr:nvPicPr>
        <xdr:cNvPr id="2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2</xdr:col>
      <xdr:colOff>752475</xdr:colOff>
      <xdr:row>4</xdr:row>
      <xdr:rowOff>76200</xdr:rowOff>
    </xdr:to>
    <xdr:pic>
      <xdr:nvPicPr>
        <xdr:cNvPr id="3" name="Picture 2" descr="logo gui tha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2</xdr:col>
      <xdr:colOff>752475</xdr:colOff>
      <xdr:row>4</xdr:row>
      <xdr:rowOff>76200</xdr:rowOff>
    </xdr:to>
    <xdr:pic>
      <xdr:nvPicPr>
        <xdr:cNvPr id="4" name="Picture 2" descr="logo gui tha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2</xdr:col>
      <xdr:colOff>752475</xdr:colOff>
      <xdr:row>4</xdr:row>
      <xdr:rowOff>76200</xdr:rowOff>
    </xdr:to>
    <xdr:pic>
      <xdr:nvPicPr>
        <xdr:cNvPr id="5" name="Picture 2" descr="logo gui tha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1282700</xdr:colOff>
      <xdr:row>2</xdr:row>
      <xdr:rowOff>133350</xdr:rowOff>
    </xdr:to>
    <xdr:pic>
      <xdr:nvPicPr>
        <xdr:cNvPr id="34054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1282700</xdr:colOff>
      <xdr:row>2</xdr:row>
      <xdr:rowOff>133350</xdr:rowOff>
    </xdr:to>
    <xdr:pic>
      <xdr:nvPicPr>
        <xdr:cNvPr id="8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1282700</xdr:colOff>
      <xdr:row>2</xdr:row>
      <xdr:rowOff>133350</xdr:rowOff>
    </xdr:to>
    <xdr:pic>
      <xdr:nvPicPr>
        <xdr:cNvPr id="9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150813</xdr:colOff>
      <xdr:row>0</xdr:row>
      <xdr:rowOff>142875</xdr:rowOff>
    </xdr:from>
    <xdr:to>
      <xdr:col>12</xdr:col>
      <xdr:colOff>452437</xdr:colOff>
      <xdr:row>2</xdr:row>
      <xdr:rowOff>51593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932363" y="142875"/>
          <a:ext cx="1130299" cy="232568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b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.VnTime"/>
            </a:rPr>
            <a:t>PL-QT-QC-02-07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1435100</xdr:colOff>
      <xdr:row>2</xdr:row>
      <xdr:rowOff>269875</xdr:rowOff>
    </xdr:to>
    <xdr:pic>
      <xdr:nvPicPr>
        <xdr:cNvPr id="11" name="Picture 21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076450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327025</xdr:colOff>
      <xdr:row>0</xdr:row>
      <xdr:rowOff>82550</xdr:rowOff>
    </xdr:from>
    <xdr:to>
      <xdr:col>10</xdr:col>
      <xdr:colOff>239713</xdr:colOff>
      <xdr:row>2</xdr:row>
      <xdr:rowOff>158750</xdr:rowOff>
    </xdr:to>
    <xdr:pic>
      <xdr:nvPicPr>
        <xdr:cNvPr id="12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125" y="82550"/>
          <a:ext cx="114141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1497013</xdr:colOff>
      <xdr:row>2</xdr:row>
      <xdr:rowOff>133350</xdr:rowOff>
    </xdr:to>
    <xdr:pic>
      <xdr:nvPicPr>
        <xdr:cNvPr id="35077" name="Picture 203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1497013</xdr:colOff>
      <xdr:row>2</xdr:row>
      <xdr:rowOff>133350</xdr:rowOff>
    </xdr:to>
    <xdr:pic>
      <xdr:nvPicPr>
        <xdr:cNvPr id="3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1497013</xdr:colOff>
      <xdr:row>2</xdr:row>
      <xdr:rowOff>133350</xdr:rowOff>
    </xdr:to>
    <xdr:pic>
      <xdr:nvPicPr>
        <xdr:cNvPr id="4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1497013</xdr:colOff>
      <xdr:row>2</xdr:row>
      <xdr:rowOff>133350</xdr:rowOff>
    </xdr:to>
    <xdr:pic>
      <xdr:nvPicPr>
        <xdr:cNvPr id="5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150813</xdr:colOff>
      <xdr:row>0</xdr:row>
      <xdr:rowOff>142875</xdr:rowOff>
    </xdr:from>
    <xdr:to>
      <xdr:col>12</xdr:col>
      <xdr:colOff>452437</xdr:colOff>
      <xdr:row>2</xdr:row>
      <xdr:rowOff>51593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160963" y="142875"/>
          <a:ext cx="1120774" cy="232568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b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.VnTime"/>
            </a:rPr>
            <a:t>PL-QT-QC-02-07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1649413</xdr:colOff>
      <xdr:row>3</xdr:row>
      <xdr:rowOff>107950</xdr:rowOff>
    </xdr:to>
    <xdr:pic>
      <xdr:nvPicPr>
        <xdr:cNvPr id="7" name="Picture 21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076450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327025</xdr:colOff>
      <xdr:row>0</xdr:row>
      <xdr:rowOff>82550</xdr:rowOff>
    </xdr:from>
    <xdr:to>
      <xdr:col>10</xdr:col>
      <xdr:colOff>239713</xdr:colOff>
      <xdr:row>2</xdr:row>
      <xdr:rowOff>158750</xdr:rowOff>
    </xdr:to>
    <xdr:pic>
      <xdr:nvPicPr>
        <xdr:cNvPr id="8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1700" y="82550"/>
          <a:ext cx="114141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1314450</xdr:colOff>
      <xdr:row>2</xdr:row>
      <xdr:rowOff>133350</xdr:rowOff>
    </xdr:to>
    <xdr:pic>
      <xdr:nvPicPr>
        <xdr:cNvPr id="36103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1314450</xdr:colOff>
      <xdr:row>2</xdr:row>
      <xdr:rowOff>133350</xdr:rowOff>
    </xdr:to>
    <xdr:pic>
      <xdr:nvPicPr>
        <xdr:cNvPr id="3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1314450</xdr:colOff>
      <xdr:row>2</xdr:row>
      <xdr:rowOff>133350</xdr:rowOff>
    </xdr:to>
    <xdr:pic>
      <xdr:nvPicPr>
        <xdr:cNvPr id="4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1314450</xdr:colOff>
      <xdr:row>2</xdr:row>
      <xdr:rowOff>133350</xdr:rowOff>
    </xdr:to>
    <xdr:pic>
      <xdr:nvPicPr>
        <xdr:cNvPr id="5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150813</xdr:colOff>
      <xdr:row>0</xdr:row>
      <xdr:rowOff>142875</xdr:rowOff>
    </xdr:from>
    <xdr:to>
      <xdr:col>12</xdr:col>
      <xdr:colOff>452437</xdr:colOff>
      <xdr:row>2</xdr:row>
      <xdr:rowOff>51593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160963" y="142875"/>
          <a:ext cx="1120774" cy="232568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b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.VnTime"/>
            </a:rPr>
            <a:t>PL-QT-QC-02-07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</xdr:rowOff>
    </xdr:from>
    <xdr:to>
      <xdr:col>2</xdr:col>
      <xdr:colOff>1466850</xdr:colOff>
      <xdr:row>2</xdr:row>
      <xdr:rowOff>222251</xdr:rowOff>
    </xdr:to>
    <xdr:pic>
      <xdr:nvPicPr>
        <xdr:cNvPr id="7" name="Picture 21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2074863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327025</xdr:colOff>
      <xdr:row>0</xdr:row>
      <xdr:rowOff>82550</xdr:rowOff>
    </xdr:from>
    <xdr:to>
      <xdr:col>10</xdr:col>
      <xdr:colOff>239712</xdr:colOff>
      <xdr:row>2</xdr:row>
      <xdr:rowOff>158750</xdr:rowOff>
    </xdr:to>
    <xdr:pic>
      <xdr:nvPicPr>
        <xdr:cNvPr id="8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1700" y="82550"/>
          <a:ext cx="114141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1322388</xdr:colOff>
      <xdr:row>2</xdr:row>
      <xdr:rowOff>133350</xdr:rowOff>
    </xdr:to>
    <xdr:pic>
      <xdr:nvPicPr>
        <xdr:cNvPr id="37130" name="Picture 208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1322388</xdr:colOff>
      <xdr:row>2</xdr:row>
      <xdr:rowOff>133350</xdr:rowOff>
    </xdr:to>
    <xdr:pic>
      <xdr:nvPicPr>
        <xdr:cNvPr id="9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1322388</xdr:colOff>
      <xdr:row>2</xdr:row>
      <xdr:rowOff>133350</xdr:rowOff>
    </xdr:to>
    <xdr:pic>
      <xdr:nvPicPr>
        <xdr:cNvPr id="10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1322388</xdr:colOff>
      <xdr:row>2</xdr:row>
      <xdr:rowOff>133350</xdr:rowOff>
    </xdr:to>
    <xdr:pic>
      <xdr:nvPicPr>
        <xdr:cNvPr id="11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1322388</xdr:colOff>
      <xdr:row>2</xdr:row>
      <xdr:rowOff>133350</xdr:rowOff>
    </xdr:to>
    <xdr:pic>
      <xdr:nvPicPr>
        <xdr:cNvPr id="12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150813</xdr:colOff>
      <xdr:row>0</xdr:row>
      <xdr:rowOff>142875</xdr:rowOff>
    </xdr:from>
    <xdr:to>
      <xdr:col>12</xdr:col>
      <xdr:colOff>452437</xdr:colOff>
      <xdr:row>2</xdr:row>
      <xdr:rowOff>51593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846638" y="142875"/>
          <a:ext cx="1139824" cy="232568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b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.VnTime"/>
            </a:rPr>
            <a:t>PL-QT-QC-02-07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</xdr:rowOff>
    </xdr:from>
    <xdr:to>
      <xdr:col>2</xdr:col>
      <xdr:colOff>1474788</xdr:colOff>
      <xdr:row>3</xdr:row>
      <xdr:rowOff>31751</xdr:rowOff>
    </xdr:to>
    <xdr:pic>
      <xdr:nvPicPr>
        <xdr:cNvPr id="14" name="Picture 21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20764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327025</xdr:colOff>
      <xdr:row>0</xdr:row>
      <xdr:rowOff>82550</xdr:rowOff>
    </xdr:from>
    <xdr:to>
      <xdr:col>10</xdr:col>
      <xdr:colOff>77788</xdr:colOff>
      <xdr:row>2</xdr:row>
      <xdr:rowOff>158750</xdr:rowOff>
    </xdr:to>
    <xdr:pic>
      <xdr:nvPicPr>
        <xdr:cNvPr id="15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2550"/>
          <a:ext cx="114141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2</xdr:row>
      <xdr:rowOff>133350</xdr:rowOff>
    </xdr:to>
    <xdr:pic>
      <xdr:nvPicPr>
        <xdr:cNvPr id="39176" name="Picture 206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2</xdr:row>
      <xdr:rowOff>133350</xdr:rowOff>
    </xdr:to>
    <xdr:pic>
      <xdr:nvPicPr>
        <xdr:cNvPr id="3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2</xdr:row>
      <xdr:rowOff>133350</xdr:rowOff>
    </xdr:to>
    <xdr:pic>
      <xdr:nvPicPr>
        <xdr:cNvPr id="4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2</xdr:row>
      <xdr:rowOff>133350</xdr:rowOff>
    </xdr:to>
    <xdr:pic>
      <xdr:nvPicPr>
        <xdr:cNvPr id="5" name="Picture 204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2</xdr:row>
      <xdr:rowOff>133350</xdr:rowOff>
    </xdr:to>
    <xdr:pic>
      <xdr:nvPicPr>
        <xdr:cNvPr id="6" name="Picture 20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150813</xdr:colOff>
      <xdr:row>0</xdr:row>
      <xdr:rowOff>142875</xdr:rowOff>
    </xdr:from>
    <xdr:to>
      <xdr:col>12</xdr:col>
      <xdr:colOff>452437</xdr:colOff>
      <xdr:row>2</xdr:row>
      <xdr:rowOff>51593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846638" y="142875"/>
          <a:ext cx="1139824" cy="232568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0" anchor="b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.VnTime"/>
            </a:rPr>
            <a:t>PL-QT-QC-02-07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</xdr:rowOff>
    </xdr:from>
    <xdr:to>
      <xdr:col>2</xdr:col>
      <xdr:colOff>1562100</xdr:colOff>
      <xdr:row>2</xdr:row>
      <xdr:rowOff>222251</xdr:rowOff>
    </xdr:to>
    <xdr:pic>
      <xdr:nvPicPr>
        <xdr:cNvPr id="8" name="Picture 21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20764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327025</xdr:colOff>
      <xdr:row>0</xdr:row>
      <xdr:rowOff>82550</xdr:rowOff>
    </xdr:from>
    <xdr:to>
      <xdr:col>10</xdr:col>
      <xdr:colOff>239713</xdr:colOff>
      <xdr:row>2</xdr:row>
      <xdr:rowOff>158750</xdr:rowOff>
    </xdr:to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0" y="82550"/>
          <a:ext cx="114141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25" workbookViewId="0">
      <selection activeCell="D9" sqref="D9"/>
    </sheetView>
  </sheetViews>
  <sheetFormatPr defaultRowHeight="12.75"/>
  <cols>
    <col min="1" max="1" width="96" customWidth="1"/>
  </cols>
  <sheetData>
    <row r="1" spans="1:1" ht="20.100000000000001" customHeight="1">
      <c r="A1" s="152"/>
    </row>
    <row r="2" spans="1:1" ht="20.100000000000001" customHeight="1">
      <c r="A2" s="153"/>
    </row>
    <row r="3" spans="1:1" ht="33.75" customHeight="1">
      <c r="A3" s="154"/>
    </row>
    <row r="4" spans="1:1" ht="20.100000000000001" customHeight="1">
      <c r="A4" s="155"/>
    </row>
    <row r="5" spans="1:1" ht="20.100000000000001" customHeight="1">
      <c r="A5" s="155"/>
    </row>
    <row r="6" spans="1:1" ht="12.75" customHeight="1">
      <c r="A6" s="155"/>
    </row>
    <row r="7" spans="1:1" ht="20.100000000000001" customHeight="1">
      <c r="A7" s="155"/>
    </row>
    <row r="8" spans="1:1" ht="20.100000000000001" customHeight="1">
      <c r="A8" s="155"/>
    </row>
    <row r="9" spans="1:1" ht="20.100000000000001" customHeight="1">
      <c r="A9" s="155"/>
    </row>
    <row r="10" spans="1:1" ht="20.100000000000001" customHeight="1">
      <c r="A10" s="155"/>
    </row>
    <row r="11" spans="1:1" ht="20.100000000000001" customHeight="1">
      <c r="A11" s="155"/>
    </row>
    <row r="12" spans="1:1" ht="20.100000000000001" customHeight="1">
      <c r="A12" s="155"/>
    </row>
    <row r="13" spans="1:1" ht="20.100000000000001" customHeight="1">
      <c r="A13" s="155"/>
    </row>
    <row r="14" spans="1:1" ht="20.100000000000001" customHeight="1">
      <c r="A14" s="155"/>
    </row>
    <row r="15" spans="1:1" ht="62.25" customHeight="1">
      <c r="A15" s="156" t="s">
        <v>792</v>
      </c>
    </row>
    <row r="16" spans="1:1" ht="41.25" customHeight="1">
      <c r="A16" s="157" t="s">
        <v>786</v>
      </c>
    </row>
    <row r="17" spans="1:1" ht="20.100000000000001" customHeight="1">
      <c r="A17" s="155"/>
    </row>
    <row r="18" spans="1:1" ht="20.100000000000001" customHeight="1">
      <c r="A18" s="155"/>
    </row>
    <row r="19" spans="1:1" ht="20.100000000000001" customHeight="1">
      <c r="A19" s="155"/>
    </row>
    <row r="20" spans="1:1" ht="20.100000000000001" customHeight="1">
      <c r="A20" s="155"/>
    </row>
    <row r="21" spans="1:1" ht="20.100000000000001" customHeight="1">
      <c r="A21" s="155"/>
    </row>
    <row r="22" spans="1:1" ht="20.100000000000001" customHeight="1">
      <c r="A22" s="155"/>
    </row>
    <row r="23" spans="1:1" ht="20.100000000000001" customHeight="1">
      <c r="A23" s="155"/>
    </row>
    <row r="24" spans="1:1" ht="20.100000000000001" customHeight="1">
      <c r="A24" s="155"/>
    </row>
    <row r="25" spans="1:1" ht="20.100000000000001" customHeight="1">
      <c r="A25" s="155"/>
    </row>
    <row r="26" spans="1:1" ht="20.100000000000001" customHeight="1">
      <c r="A26" s="155"/>
    </row>
    <row r="27" spans="1:1" ht="20.100000000000001" customHeight="1">
      <c r="A27" s="155"/>
    </row>
    <row r="28" spans="1:1" ht="20.100000000000001" customHeight="1">
      <c r="A28" s="155"/>
    </row>
    <row r="29" spans="1:1" ht="20.100000000000001" customHeight="1">
      <c r="A29" s="155"/>
    </row>
    <row r="30" spans="1:1" ht="20.100000000000001" customHeight="1">
      <c r="A30" s="155"/>
    </row>
    <row r="31" spans="1:1" ht="20.100000000000001" customHeight="1">
      <c r="A31" s="155"/>
    </row>
    <row r="32" spans="1:1" ht="20.100000000000001" customHeight="1">
      <c r="A32" s="155"/>
    </row>
    <row r="33" spans="1:1" ht="20.100000000000001" customHeight="1">
      <c r="A33" s="155"/>
    </row>
    <row r="34" spans="1:1" ht="20.100000000000001" customHeight="1">
      <c r="A34" s="155"/>
    </row>
    <row r="35" spans="1:1" ht="20.100000000000001" customHeight="1">
      <c r="A35" s="158"/>
    </row>
    <row r="36" spans="1:1" ht="3.75" customHeight="1">
      <c r="A36" s="159"/>
    </row>
    <row r="37" spans="1:1" ht="5.25" customHeight="1">
      <c r="A37" s="155"/>
    </row>
    <row r="38" spans="1:1" ht="6.75" customHeight="1">
      <c r="A38" s="160"/>
    </row>
    <row r="39" spans="1:1" ht="20.100000000000001" customHeight="1" thickBot="1">
      <c r="A39" s="161"/>
    </row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</sheetData>
  <phoneticPr fontId="0" type="noConversion"/>
  <pageMargins left="1.38" right="0.5" top="0.62" bottom="0.38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0"/>
  <sheetViews>
    <sheetView zoomScale="120" zoomScaleNormal="120" workbookViewId="0">
      <selection activeCell="A9" sqref="A9:M11"/>
    </sheetView>
  </sheetViews>
  <sheetFormatPr defaultRowHeight="12.75"/>
  <cols>
    <col min="1" max="1" width="8" customWidth="1"/>
    <col min="2" max="2" width="13.140625" hidden="1" customWidth="1"/>
    <col min="3" max="3" width="24.85546875" customWidth="1"/>
    <col min="4" max="4" width="5.7109375" customWidth="1"/>
    <col min="5" max="5" width="7" style="1" bestFit="1" customWidth="1"/>
    <col min="6" max="6" width="5.7109375" customWidth="1"/>
    <col min="7" max="7" width="5.7109375" style="1" customWidth="1"/>
    <col min="8" max="8" width="1.85546875" style="2" hidden="1" customWidth="1"/>
    <col min="9" max="9" width="1.5703125" style="2" hidden="1" customWidth="1"/>
    <col min="10" max="10" width="2.85546875" style="2" hidden="1" customWidth="1"/>
    <col min="11" max="11" width="13.140625" style="3" customWidth="1"/>
    <col min="12" max="12" width="13.85546875" style="3" customWidth="1"/>
    <col min="13" max="13" width="10.7109375" style="28" customWidth="1"/>
    <col min="15" max="15" width="10.140625" style="1" hidden="1" customWidth="1"/>
    <col min="16" max="16" width="0" hidden="1" customWidth="1"/>
  </cols>
  <sheetData>
    <row r="1" spans="1:16">
      <c r="E1"/>
      <c r="F1" s="1"/>
      <c r="G1"/>
      <c r="H1" s="1"/>
      <c r="K1" s="2"/>
      <c r="M1" s="3"/>
      <c r="N1" s="28"/>
      <c r="O1"/>
    </row>
    <row r="2" spans="1:16">
      <c r="E2"/>
      <c r="F2" s="1"/>
      <c r="G2"/>
      <c r="H2" s="1"/>
      <c r="K2" s="2"/>
      <c r="M2" s="3"/>
      <c r="N2" s="28"/>
      <c r="O2"/>
    </row>
    <row r="3" spans="1:16" ht="21.75" customHeight="1">
      <c r="E3"/>
      <c r="F3" s="1"/>
      <c r="G3"/>
      <c r="H3" s="1"/>
      <c r="K3" s="2"/>
      <c r="M3" s="3"/>
      <c r="N3" s="28"/>
      <c r="O3"/>
    </row>
    <row r="4" spans="1:16" ht="20.25" customHeight="1">
      <c r="A4" s="429" t="s">
        <v>794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O4"/>
    </row>
    <row r="5" spans="1:16" ht="15">
      <c r="A5" s="481" t="s">
        <v>1167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O5"/>
    </row>
    <row r="6" spans="1:16">
      <c r="B6" s="34"/>
      <c r="C6" s="330" t="s">
        <v>924</v>
      </c>
      <c r="D6" s="330"/>
      <c r="E6" s="330"/>
      <c r="F6" s="330"/>
      <c r="G6" s="330"/>
      <c r="H6" s="330"/>
      <c r="I6" s="330"/>
      <c r="J6" s="330"/>
      <c r="K6" s="330"/>
      <c r="L6" s="396"/>
      <c r="M6" s="34"/>
      <c r="O6"/>
      <c r="P6" s="1"/>
    </row>
    <row r="7" spans="1:16" ht="13.5" thickBot="1">
      <c r="B7" s="34"/>
      <c r="C7" s="330" t="s">
        <v>926</v>
      </c>
      <c r="D7" s="330"/>
      <c r="E7" s="330"/>
      <c r="F7" s="330"/>
      <c r="G7" s="330"/>
      <c r="H7" s="330"/>
      <c r="I7" s="330"/>
      <c r="J7" s="330"/>
      <c r="K7" s="330"/>
      <c r="L7" s="396"/>
      <c r="M7" s="34"/>
      <c r="O7"/>
      <c r="P7" s="1"/>
    </row>
    <row r="8" spans="1:16" ht="6" hidden="1" customHeight="1" thickBot="1"/>
    <row r="9" spans="1:16" s="4" customFormat="1" ht="24" customHeight="1" thickTop="1">
      <c r="A9" s="482" t="s">
        <v>730</v>
      </c>
      <c r="B9" s="479" t="s">
        <v>731</v>
      </c>
      <c r="C9" s="479" t="s">
        <v>732</v>
      </c>
      <c r="D9" s="479" t="s">
        <v>0</v>
      </c>
      <c r="E9" s="479"/>
      <c r="F9" s="479"/>
      <c r="G9" s="479"/>
      <c r="H9" s="477" t="s">
        <v>1</v>
      </c>
      <c r="I9" s="477" t="s">
        <v>2</v>
      </c>
      <c r="J9" s="477" t="s">
        <v>3</v>
      </c>
      <c r="K9" s="480" t="s">
        <v>1177</v>
      </c>
      <c r="L9" s="480"/>
      <c r="M9" s="475" t="s">
        <v>738</v>
      </c>
      <c r="O9" s="316"/>
    </row>
    <row r="10" spans="1:16" s="4" customFormat="1" ht="12.75" customHeight="1">
      <c r="A10" s="483"/>
      <c r="B10" s="485"/>
      <c r="C10" s="485"/>
      <c r="D10" s="487" t="s">
        <v>4</v>
      </c>
      <c r="E10" s="487"/>
      <c r="F10" s="487" t="s">
        <v>733</v>
      </c>
      <c r="G10" s="487"/>
      <c r="H10" s="478"/>
      <c r="I10" s="478"/>
      <c r="J10" s="478"/>
      <c r="K10" s="411" t="s">
        <v>1091</v>
      </c>
      <c r="L10" s="411" t="s">
        <v>1092</v>
      </c>
      <c r="M10" s="476"/>
      <c r="O10" s="316"/>
    </row>
    <row r="11" spans="1:16" s="5" customFormat="1" ht="10.5" customHeight="1">
      <c r="A11" s="484"/>
      <c r="B11" s="486"/>
      <c r="C11" s="486"/>
      <c r="D11" s="412" t="s">
        <v>729</v>
      </c>
      <c r="E11" s="413" t="s">
        <v>5</v>
      </c>
      <c r="F11" s="412" t="s">
        <v>729</v>
      </c>
      <c r="G11" s="413" t="s">
        <v>5</v>
      </c>
      <c r="H11" s="414" t="s">
        <v>6</v>
      </c>
      <c r="I11" s="414" t="s">
        <v>6</v>
      </c>
      <c r="J11" s="414" t="s">
        <v>6</v>
      </c>
      <c r="K11" s="414" t="s">
        <v>779</v>
      </c>
      <c r="L11" s="414" t="s">
        <v>779</v>
      </c>
      <c r="M11" s="415" t="s">
        <v>739</v>
      </c>
      <c r="O11" s="317"/>
    </row>
    <row r="12" spans="1:16" s="65" customFormat="1" ht="15.95" customHeight="1">
      <c r="A12" s="269">
        <v>1</v>
      </c>
      <c r="B12" s="270">
        <v>325342501</v>
      </c>
      <c r="C12" s="271" t="s">
        <v>801</v>
      </c>
      <c r="D12" s="272">
        <v>7</v>
      </c>
      <c r="E12" s="273">
        <v>0.52</v>
      </c>
      <c r="F12" s="274"/>
      <c r="G12" s="275"/>
      <c r="H12" s="276"/>
      <c r="I12" s="276"/>
      <c r="J12" s="277"/>
      <c r="K12" s="278">
        <v>32528.823807380133</v>
      </c>
      <c r="L12" s="278">
        <f>K12*1.05</f>
        <v>34155.264997749138</v>
      </c>
      <c r="M12" s="334">
        <v>2000</v>
      </c>
      <c r="N12" s="327"/>
      <c r="O12" s="376">
        <v>30210.715012474222</v>
      </c>
      <c r="P12" s="327">
        <f t="shared" ref="P12:P47" si="0">K12/O12</f>
        <v>1.076731344953231</v>
      </c>
    </row>
    <row r="13" spans="1:16" s="65" customFormat="1" ht="15.95" customHeight="1">
      <c r="A13" s="269">
        <f>A12+1</f>
        <v>2</v>
      </c>
      <c r="B13" s="270">
        <v>325342502</v>
      </c>
      <c r="C13" s="271" t="s">
        <v>802</v>
      </c>
      <c r="D13" s="272">
        <v>7</v>
      </c>
      <c r="E13" s="273">
        <v>0.6</v>
      </c>
      <c r="F13" s="274"/>
      <c r="G13" s="275"/>
      <c r="H13" s="276"/>
      <c r="I13" s="276"/>
      <c r="J13" s="277"/>
      <c r="K13" s="344"/>
      <c r="L13" s="344"/>
      <c r="M13" s="334">
        <v>2000</v>
      </c>
      <c r="N13" s="327"/>
      <c r="O13" s="377"/>
      <c r="P13" s="327" t="e">
        <f t="shared" si="0"/>
        <v>#DIV/0!</v>
      </c>
    </row>
    <row r="14" spans="1:16" s="65" customFormat="1" ht="15.95" customHeight="1">
      <c r="A14" s="269">
        <f t="shared" ref="A14:A46" si="1">A13+1</f>
        <v>3</v>
      </c>
      <c r="B14" s="270">
        <v>325342503</v>
      </c>
      <c r="C14" s="271" t="s">
        <v>803</v>
      </c>
      <c r="D14" s="272">
        <v>7</v>
      </c>
      <c r="E14" s="273">
        <v>0.67</v>
      </c>
      <c r="F14" s="274"/>
      <c r="G14" s="275"/>
      <c r="H14" s="276"/>
      <c r="I14" s="276"/>
      <c r="J14" s="277"/>
      <c r="K14" s="278">
        <v>46013.540202404205</v>
      </c>
      <c r="L14" s="278">
        <f t="shared" ref="L14:L46" si="2">K14*1.05</f>
        <v>48314.217212524418</v>
      </c>
      <c r="M14" s="334">
        <v>2000</v>
      </c>
      <c r="N14" s="327"/>
      <c r="O14" s="376">
        <v>42250.120739756494</v>
      </c>
      <c r="P14" s="327">
        <f t="shared" si="0"/>
        <v>1.0890747623143811</v>
      </c>
    </row>
    <row r="15" spans="1:16" s="65" customFormat="1" ht="15.95" customHeight="1">
      <c r="A15" s="269">
        <f t="shared" si="1"/>
        <v>4</v>
      </c>
      <c r="B15" s="270">
        <v>325342504</v>
      </c>
      <c r="C15" s="271" t="s">
        <v>804</v>
      </c>
      <c r="D15" s="272">
        <v>7</v>
      </c>
      <c r="E15" s="273">
        <v>0.75</v>
      </c>
      <c r="F15" s="274"/>
      <c r="G15" s="275"/>
      <c r="H15" s="276"/>
      <c r="I15" s="276"/>
      <c r="J15" s="277"/>
      <c r="K15" s="344"/>
      <c r="L15" s="344"/>
      <c r="M15" s="334">
        <v>2000</v>
      </c>
      <c r="N15" s="327"/>
      <c r="O15" s="377"/>
      <c r="P15" s="327" t="e">
        <f t="shared" si="0"/>
        <v>#DIV/0!</v>
      </c>
    </row>
    <row r="16" spans="1:16" s="65" customFormat="1" ht="15.95" customHeight="1">
      <c r="A16" s="269">
        <f t="shared" si="1"/>
        <v>5</v>
      </c>
      <c r="B16" s="270">
        <v>325342505</v>
      </c>
      <c r="C16" s="271" t="s">
        <v>805</v>
      </c>
      <c r="D16" s="272">
        <v>7</v>
      </c>
      <c r="E16" s="273">
        <v>0.8</v>
      </c>
      <c r="F16" s="274"/>
      <c r="G16" s="275"/>
      <c r="H16" s="276"/>
      <c r="I16" s="276"/>
      <c r="J16" s="277"/>
      <c r="K16" s="344"/>
      <c r="L16" s="344"/>
      <c r="M16" s="334">
        <v>2000</v>
      </c>
      <c r="N16" s="327"/>
      <c r="O16" s="377"/>
      <c r="P16" s="327" t="e">
        <f t="shared" si="0"/>
        <v>#DIV/0!</v>
      </c>
    </row>
    <row r="17" spans="1:16" s="65" customFormat="1" ht="15.95" customHeight="1">
      <c r="A17" s="269">
        <f t="shared" si="1"/>
        <v>6</v>
      </c>
      <c r="B17" s="270">
        <v>325342506</v>
      </c>
      <c r="C17" s="271" t="s">
        <v>806</v>
      </c>
      <c r="D17" s="272">
        <v>7</v>
      </c>
      <c r="E17" s="273">
        <v>0.85</v>
      </c>
      <c r="F17" s="274"/>
      <c r="G17" s="275"/>
      <c r="H17" s="276"/>
      <c r="I17" s="276"/>
      <c r="J17" s="277"/>
      <c r="K17" s="278">
        <v>64834.376061439471</v>
      </c>
      <c r="L17" s="278">
        <f t="shared" si="2"/>
        <v>68076.09486451144</v>
      </c>
      <c r="M17" s="334">
        <v>2000</v>
      </c>
      <c r="N17" s="327"/>
      <c r="O17" s="376">
        <v>58909.226364802023</v>
      </c>
      <c r="P17" s="327">
        <f t="shared" si="0"/>
        <v>1.1005810135740925</v>
      </c>
    </row>
    <row r="18" spans="1:16" s="65" customFormat="1" ht="15.95" customHeight="1">
      <c r="A18" s="269">
        <f t="shared" si="1"/>
        <v>7</v>
      </c>
      <c r="B18" s="270">
        <v>325342507</v>
      </c>
      <c r="C18" s="271" t="s">
        <v>807</v>
      </c>
      <c r="D18" s="272">
        <v>7</v>
      </c>
      <c r="E18" s="273">
        <v>0.95</v>
      </c>
      <c r="F18" s="274"/>
      <c r="G18" s="275"/>
      <c r="H18" s="276"/>
      <c r="I18" s="276"/>
      <c r="J18" s="277"/>
      <c r="K18" s="344"/>
      <c r="L18" s="344"/>
      <c r="M18" s="334">
        <v>2000</v>
      </c>
      <c r="N18" s="327"/>
      <c r="O18" s="377"/>
      <c r="P18" s="327" t="e">
        <f t="shared" si="0"/>
        <v>#DIV/0!</v>
      </c>
    </row>
    <row r="19" spans="1:16" s="65" customFormat="1" ht="15.95" customHeight="1">
      <c r="A19" s="269">
        <f t="shared" si="1"/>
        <v>8</v>
      </c>
      <c r="B19" s="270">
        <v>325342508</v>
      </c>
      <c r="C19" s="271" t="s">
        <v>808</v>
      </c>
      <c r="D19" s="272">
        <v>7</v>
      </c>
      <c r="E19" s="273">
        <v>1</v>
      </c>
      <c r="F19" s="274"/>
      <c r="G19" s="275"/>
      <c r="H19" s="276"/>
      <c r="I19" s="276"/>
      <c r="J19" s="277"/>
      <c r="K19" s="344"/>
      <c r="L19" s="344"/>
      <c r="M19" s="334">
        <v>2000</v>
      </c>
      <c r="N19" s="327"/>
      <c r="O19" s="377"/>
      <c r="P19" s="327" t="e">
        <f t="shared" si="0"/>
        <v>#DIV/0!</v>
      </c>
    </row>
    <row r="20" spans="1:16" s="65" customFormat="1" ht="15.95" customHeight="1">
      <c r="A20" s="269">
        <f t="shared" si="1"/>
        <v>9</v>
      </c>
      <c r="B20" s="270">
        <v>325342509</v>
      </c>
      <c r="C20" s="271" t="s">
        <v>809</v>
      </c>
      <c r="D20" s="272">
        <v>7</v>
      </c>
      <c r="E20" s="273">
        <v>1.05</v>
      </c>
      <c r="F20" s="274"/>
      <c r="G20" s="275"/>
      <c r="H20" s="276"/>
      <c r="I20" s="276"/>
      <c r="J20" s="277"/>
      <c r="K20" s="278">
        <v>92116.224138353384</v>
      </c>
      <c r="L20" s="278">
        <f t="shared" si="2"/>
        <v>96722.035345271055</v>
      </c>
      <c r="M20" s="334">
        <v>2000</v>
      </c>
      <c r="N20" s="327"/>
      <c r="O20" s="376">
        <v>83285.697145678772</v>
      </c>
      <c r="P20" s="327">
        <f t="shared" si="0"/>
        <v>1.1060269325383534</v>
      </c>
    </row>
    <row r="21" spans="1:16" s="65" customFormat="1" ht="15.95" customHeight="1">
      <c r="A21" s="269">
        <f t="shared" si="1"/>
        <v>10</v>
      </c>
      <c r="B21" s="270">
        <v>325342510</v>
      </c>
      <c r="C21" s="271" t="s">
        <v>810</v>
      </c>
      <c r="D21" s="272">
        <v>7</v>
      </c>
      <c r="E21" s="273">
        <v>1.1299999999999999</v>
      </c>
      <c r="F21" s="274"/>
      <c r="G21" s="275"/>
      <c r="H21" s="276"/>
      <c r="I21" s="276"/>
      <c r="J21" s="277"/>
      <c r="K21" s="344"/>
      <c r="L21" s="344"/>
      <c r="M21" s="334">
        <v>2000</v>
      </c>
      <c r="N21" s="327"/>
      <c r="O21" s="377"/>
      <c r="P21" s="327" t="e">
        <f t="shared" si="0"/>
        <v>#DIV/0!</v>
      </c>
    </row>
    <row r="22" spans="1:16" s="65" customFormat="1" ht="15.95" customHeight="1">
      <c r="A22" s="269">
        <f t="shared" si="1"/>
        <v>11</v>
      </c>
      <c r="B22" s="270">
        <v>325342511</v>
      </c>
      <c r="C22" s="271" t="s">
        <v>811</v>
      </c>
      <c r="D22" s="272">
        <v>7</v>
      </c>
      <c r="E22" s="273">
        <v>1.2</v>
      </c>
      <c r="F22" s="274"/>
      <c r="G22" s="275"/>
      <c r="H22" s="276"/>
      <c r="I22" s="276"/>
      <c r="J22" s="277"/>
      <c r="K22" s="344"/>
      <c r="L22" s="344"/>
      <c r="M22" s="334">
        <v>2000</v>
      </c>
      <c r="N22" s="327"/>
      <c r="O22" s="377"/>
      <c r="P22" s="327" t="e">
        <f t="shared" si="0"/>
        <v>#DIV/0!</v>
      </c>
    </row>
    <row r="23" spans="1:16" s="65" customFormat="1" ht="15.95" customHeight="1">
      <c r="A23" s="269">
        <f t="shared" si="1"/>
        <v>12</v>
      </c>
      <c r="B23" s="270">
        <v>325342548</v>
      </c>
      <c r="C23" s="271" t="s">
        <v>812</v>
      </c>
      <c r="D23" s="272">
        <v>7</v>
      </c>
      <c r="E23" s="346" t="s">
        <v>1094</v>
      </c>
      <c r="F23" s="274"/>
      <c r="G23" s="275"/>
      <c r="H23" s="276"/>
      <c r="I23" s="276"/>
      <c r="J23" s="277"/>
      <c r="K23" s="278">
        <v>138643.76944636522</v>
      </c>
      <c r="L23" s="278">
        <f t="shared" si="2"/>
        <v>145575.95791868347</v>
      </c>
      <c r="M23" s="334">
        <v>2000</v>
      </c>
      <c r="N23" s="327"/>
      <c r="O23" s="376">
        <v>124328.96711211905</v>
      </c>
      <c r="P23" s="327">
        <f t="shared" si="0"/>
        <v>1.1151365017079018</v>
      </c>
    </row>
    <row r="24" spans="1:16" s="65" customFormat="1" ht="15.95" customHeight="1">
      <c r="A24" s="269">
        <f t="shared" si="1"/>
        <v>13</v>
      </c>
      <c r="B24" s="270">
        <v>325342549</v>
      </c>
      <c r="C24" s="271" t="s">
        <v>813</v>
      </c>
      <c r="D24" s="272">
        <v>7</v>
      </c>
      <c r="E24" s="346" t="s">
        <v>1094</v>
      </c>
      <c r="F24" s="274"/>
      <c r="G24" s="275"/>
      <c r="H24" s="276"/>
      <c r="I24" s="276"/>
      <c r="J24" s="277"/>
      <c r="K24" s="344"/>
      <c r="L24" s="344"/>
      <c r="M24" s="334">
        <v>2000</v>
      </c>
      <c r="N24" s="327"/>
      <c r="O24" s="377"/>
      <c r="P24" s="327" t="e">
        <f t="shared" si="0"/>
        <v>#DIV/0!</v>
      </c>
    </row>
    <row r="25" spans="1:16" s="65" customFormat="1" ht="15.95" customHeight="1">
      <c r="A25" s="269">
        <f t="shared" si="1"/>
        <v>14</v>
      </c>
      <c r="B25" s="270">
        <v>325342550</v>
      </c>
      <c r="C25" s="271" t="s">
        <v>814</v>
      </c>
      <c r="D25" s="272">
        <v>7</v>
      </c>
      <c r="E25" s="346" t="s">
        <v>1094</v>
      </c>
      <c r="F25" s="274"/>
      <c r="G25" s="275"/>
      <c r="H25" s="276"/>
      <c r="I25" s="276"/>
      <c r="J25" s="277"/>
      <c r="K25" s="344"/>
      <c r="L25" s="344"/>
      <c r="M25" s="334">
        <v>1000</v>
      </c>
      <c r="N25" s="327"/>
      <c r="O25" s="377"/>
      <c r="P25" s="327" t="e">
        <f t="shared" si="0"/>
        <v>#DIV/0!</v>
      </c>
    </row>
    <row r="26" spans="1:16" s="65" customFormat="1" ht="15.95" customHeight="1">
      <c r="A26" s="269">
        <f t="shared" si="1"/>
        <v>15</v>
      </c>
      <c r="B26" s="270">
        <v>325342551</v>
      </c>
      <c r="C26" s="271" t="s">
        <v>815</v>
      </c>
      <c r="D26" s="272">
        <v>7</v>
      </c>
      <c r="E26" s="346" t="s">
        <v>1094</v>
      </c>
      <c r="F26" s="274"/>
      <c r="G26" s="275"/>
      <c r="H26" s="276"/>
      <c r="I26" s="276"/>
      <c r="J26" s="277"/>
      <c r="K26" s="278">
        <v>203389.6179714383</v>
      </c>
      <c r="L26" s="278">
        <f t="shared" si="2"/>
        <v>213559.09887001023</v>
      </c>
      <c r="M26" s="334">
        <v>1000</v>
      </c>
      <c r="N26" s="327"/>
      <c r="O26" s="376">
        <v>181286.71333376606</v>
      </c>
      <c r="P26" s="327">
        <f t="shared" si="0"/>
        <v>1.1219223639240383</v>
      </c>
    </row>
    <row r="27" spans="1:16" s="65" customFormat="1" ht="15.95" customHeight="1">
      <c r="A27" s="269">
        <f t="shared" si="1"/>
        <v>16</v>
      </c>
      <c r="B27" s="270">
        <v>325342552</v>
      </c>
      <c r="C27" s="271" t="s">
        <v>816</v>
      </c>
      <c r="D27" s="272">
        <v>7</v>
      </c>
      <c r="E27" s="346" t="s">
        <v>1094</v>
      </c>
      <c r="F27" s="274"/>
      <c r="G27" s="275"/>
      <c r="H27" s="276"/>
      <c r="I27" s="276"/>
      <c r="J27" s="277"/>
      <c r="K27" s="344"/>
      <c r="L27" s="344"/>
      <c r="M27" s="334">
        <v>1000</v>
      </c>
      <c r="N27" s="327"/>
      <c r="O27" s="377"/>
      <c r="P27" s="327" t="e">
        <f t="shared" si="0"/>
        <v>#DIV/0!</v>
      </c>
    </row>
    <row r="28" spans="1:16" s="65" customFormat="1" ht="15.95" customHeight="1">
      <c r="A28" s="269">
        <f t="shared" si="1"/>
        <v>17</v>
      </c>
      <c r="B28" s="270">
        <v>325342553</v>
      </c>
      <c r="C28" s="271" t="s">
        <v>817</v>
      </c>
      <c r="D28" s="272">
        <v>7</v>
      </c>
      <c r="E28" s="346" t="s">
        <v>1094</v>
      </c>
      <c r="F28" s="274"/>
      <c r="G28" s="275"/>
      <c r="H28" s="276"/>
      <c r="I28" s="276"/>
      <c r="J28" s="277"/>
      <c r="K28" s="278">
        <v>309935.83554825891</v>
      </c>
      <c r="L28" s="278">
        <f t="shared" si="2"/>
        <v>325432.62732567184</v>
      </c>
      <c r="M28" s="334">
        <v>1000</v>
      </c>
      <c r="N28" s="327"/>
      <c r="O28" s="376">
        <v>275293.81215737114</v>
      </c>
      <c r="P28" s="327">
        <f t="shared" si="0"/>
        <v>1.1258365493921263</v>
      </c>
    </row>
    <row r="29" spans="1:16" s="65" customFormat="1" ht="15.95" customHeight="1">
      <c r="A29" s="269">
        <f t="shared" si="1"/>
        <v>18</v>
      </c>
      <c r="B29" s="270">
        <v>325342554</v>
      </c>
      <c r="C29" s="271" t="s">
        <v>818</v>
      </c>
      <c r="D29" s="272">
        <v>7</v>
      </c>
      <c r="E29" s="346" t="s">
        <v>1094</v>
      </c>
      <c r="F29" s="274"/>
      <c r="G29" s="275"/>
      <c r="H29" s="276"/>
      <c r="I29" s="276"/>
      <c r="J29" s="277"/>
      <c r="K29" s="344"/>
      <c r="L29" s="344"/>
      <c r="M29" s="334">
        <v>1000</v>
      </c>
      <c r="N29" s="327"/>
      <c r="O29" s="377"/>
      <c r="P29" s="327" t="e">
        <f t="shared" si="0"/>
        <v>#DIV/0!</v>
      </c>
    </row>
    <row r="30" spans="1:16" s="65" customFormat="1" ht="15.95" customHeight="1">
      <c r="A30" s="269">
        <f t="shared" si="1"/>
        <v>19</v>
      </c>
      <c r="B30" s="270">
        <v>325342555</v>
      </c>
      <c r="C30" s="271" t="s">
        <v>819</v>
      </c>
      <c r="D30" s="272">
        <v>7</v>
      </c>
      <c r="E30" s="346" t="s">
        <v>1094</v>
      </c>
      <c r="F30" s="274"/>
      <c r="G30" s="275"/>
      <c r="H30" s="276"/>
      <c r="I30" s="276"/>
      <c r="J30" s="277"/>
      <c r="K30" s="278">
        <v>421638.21689382452</v>
      </c>
      <c r="L30" s="278">
        <f t="shared" si="2"/>
        <v>442720.12773851579</v>
      </c>
      <c r="M30" s="334">
        <v>1000</v>
      </c>
      <c r="N30" s="327"/>
      <c r="O30" s="376">
        <v>373547.35665560089</v>
      </c>
      <c r="P30" s="327">
        <f t="shared" si="0"/>
        <v>1.1287409999866815</v>
      </c>
    </row>
    <row r="31" spans="1:16" s="65" customFormat="1" ht="15.95" customHeight="1">
      <c r="A31" s="269">
        <f t="shared" si="1"/>
        <v>20</v>
      </c>
      <c r="B31" s="270">
        <v>325342556</v>
      </c>
      <c r="C31" s="271" t="s">
        <v>820</v>
      </c>
      <c r="D31" s="272">
        <v>7</v>
      </c>
      <c r="E31" s="346" t="s">
        <v>1094</v>
      </c>
      <c r="F31" s="274"/>
      <c r="G31" s="275"/>
      <c r="H31" s="276"/>
      <c r="I31" s="276"/>
      <c r="J31" s="277"/>
      <c r="K31" s="344"/>
      <c r="L31" s="344"/>
      <c r="M31" s="334">
        <v>1000</v>
      </c>
      <c r="N31" s="327"/>
      <c r="O31" s="377"/>
      <c r="P31" s="327" t="e">
        <f t="shared" si="0"/>
        <v>#DIV/0!</v>
      </c>
    </row>
    <row r="32" spans="1:16" s="65" customFormat="1" ht="15.95" customHeight="1">
      <c r="A32" s="269">
        <f t="shared" si="1"/>
        <v>21</v>
      </c>
      <c r="B32" s="270">
        <v>325342557</v>
      </c>
      <c r="C32" s="271" t="s">
        <v>821</v>
      </c>
      <c r="D32" s="272">
        <v>19</v>
      </c>
      <c r="E32" s="346" t="s">
        <v>1094</v>
      </c>
      <c r="F32" s="274"/>
      <c r="G32" s="275"/>
      <c r="H32" s="276"/>
      <c r="I32" s="276"/>
      <c r="J32" s="277"/>
      <c r="K32" s="278">
        <v>593869.39457842999</v>
      </c>
      <c r="L32" s="278">
        <f t="shared" si="2"/>
        <v>623562.86430735153</v>
      </c>
      <c r="M32" s="334">
        <v>1000</v>
      </c>
      <c r="N32" s="327"/>
      <c r="O32" s="376">
        <v>525210.29375063768</v>
      </c>
      <c r="P32" s="327">
        <f t="shared" si="0"/>
        <v>1.1307268757767164</v>
      </c>
    </row>
    <row r="33" spans="1:16" s="65" customFormat="1" ht="15.95" customHeight="1">
      <c r="A33" s="269">
        <f t="shared" si="1"/>
        <v>22</v>
      </c>
      <c r="B33" s="270">
        <v>325342558</v>
      </c>
      <c r="C33" s="271" t="s">
        <v>822</v>
      </c>
      <c r="D33" s="272">
        <v>19</v>
      </c>
      <c r="E33" s="346" t="s">
        <v>1094</v>
      </c>
      <c r="F33" s="274"/>
      <c r="G33" s="275"/>
      <c r="H33" s="276"/>
      <c r="I33" s="276"/>
      <c r="J33" s="277"/>
      <c r="K33" s="344"/>
      <c r="L33" s="344"/>
      <c r="M33" s="334">
        <v>1000</v>
      </c>
      <c r="N33" s="327"/>
      <c r="O33" s="377"/>
      <c r="P33" s="327" t="e">
        <f t="shared" si="0"/>
        <v>#DIV/0!</v>
      </c>
    </row>
    <row r="34" spans="1:16" s="65" customFormat="1" ht="15.95" customHeight="1">
      <c r="A34" s="269">
        <f t="shared" si="1"/>
        <v>23</v>
      </c>
      <c r="B34" s="270">
        <v>325342559</v>
      </c>
      <c r="C34" s="271" t="s">
        <v>823</v>
      </c>
      <c r="D34" s="272">
        <v>19</v>
      </c>
      <c r="E34" s="346" t="s">
        <v>1094</v>
      </c>
      <c r="F34" s="274"/>
      <c r="G34" s="275"/>
      <c r="H34" s="276"/>
      <c r="I34" s="276"/>
      <c r="J34" s="277"/>
      <c r="K34" s="278">
        <v>811606.86104432144</v>
      </c>
      <c r="L34" s="278">
        <f t="shared" si="2"/>
        <v>852187.20409653755</v>
      </c>
      <c r="M34" s="334">
        <v>1000</v>
      </c>
      <c r="N34" s="327"/>
      <c r="O34" s="376">
        <v>717013.98909952794</v>
      </c>
      <c r="P34" s="327">
        <f t="shared" si="0"/>
        <v>1.1319261177366835</v>
      </c>
    </row>
    <row r="35" spans="1:16" s="65" customFormat="1" ht="15.95" customHeight="1">
      <c r="A35" s="269">
        <f t="shared" si="1"/>
        <v>24</v>
      </c>
      <c r="B35" s="270">
        <v>325342560</v>
      </c>
      <c r="C35" s="271" t="s">
        <v>824</v>
      </c>
      <c r="D35" s="272">
        <v>19</v>
      </c>
      <c r="E35" s="346" t="s">
        <v>1094</v>
      </c>
      <c r="F35" s="274"/>
      <c r="G35" s="275"/>
      <c r="H35" s="276"/>
      <c r="I35" s="276"/>
      <c r="J35" s="277"/>
      <c r="K35" s="344"/>
      <c r="L35" s="344"/>
      <c r="M35" s="334">
        <v>1000</v>
      </c>
      <c r="N35" s="327"/>
      <c r="O35" s="377"/>
      <c r="P35" s="327" t="e">
        <f t="shared" si="0"/>
        <v>#DIV/0!</v>
      </c>
    </row>
    <row r="36" spans="1:16" s="65" customFormat="1" ht="15.95" customHeight="1">
      <c r="A36" s="269">
        <f t="shared" si="1"/>
        <v>25</v>
      </c>
      <c r="B36" s="270">
        <v>325342561</v>
      </c>
      <c r="C36" s="271" t="s">
        <v>825</v>
      </c>
      <c r="D36" s="272">
        <v>19</v>
      </c>
      <c r="E36" s="346" t="s">
        <v>1094</v>
      </c>
      <c r="F36" s="274"/>
      <c r="G36" s="275"/>
      <c r="H36" s="276"/>
      <c r="I36" s="276"/>
      <c r="J36" s="277"/>
      <c r="K36" s="344"/>
      <c r="L36" s="344"/>
      <c r="M36" s="334">
        <v>500</v>
      </c>
      <c r="N36" s="327"/>
      <c r="O36" s="377"/>
      <c r="P36" s="327" t="e">
        <f t="shared" si="0"/>
        <v>#DIV/0!</v>
      </c>
    </row>
    <row r="37" spans="1:16" s="65" customFormat="1" ht="15.95" customHeight="1">
      <c r="A37" s="269">
        <f t="shared" si="1"/>
        <v>26</v>
      </c>
      <c r="B37" s="270">
        <v>325342562</v>
      </c>
      <c r="C37" s="271" t="s">
        <v>826</v>
      </c>
      <c r="D37" s="272">
        <v>19</v>
      </c>
      <c r="E37" s="346" t="s">
        <v>1094</v>
      </c>
      <c r="F37" s="274"/>
      <c r="G37" s="275"/>
      <c r="H37" s="276"/>
      <c r="I37" s="276"/>
      <c r="J37" s="277"/>
      <c r="K37" s="278">
        <v>1104633.6529412144</v>
      </c>
      <c r="L37" s="278">
        <f t="shared" si="2"/>
        <v>1159865.3355882752</v>
      </c>
      <c r="M37" s="334">
        <v>500</v>
      </c>
      <c r="N37" s="327"/>
      <c r="O37" s="376">
        <v>974005.03340319055</v>
      </c>
      <c r="P37" s="327">
        <f t="shared" si="0"/>
        <v>1.134114932734593</v>
      </c>
    </row>
    <row r="38" spans="1:16" s="65" customFormat="1" ht="15.95" customHeight="1">
      <c r="A38" s="269">
        <f t="shared" si="1"/>
        <v>27</v>
      </c>
      <c r="B38" s="270">
        <v>325342563</v>
      </c>
      <c r="C38" s="271" t="s">
        <v>827</v>
      </c>
      <c r="D38" s="272">
        <v>19</v>
      </c>
      <c r="E38" s="346" t="s">
        <v>1094</v>
      </c>
      <c r="F38" s="274"/>
      <c r="G38" s="275"/>
      <c r="H38" s="276"/>
      <c r="I38" s="276"/>
      <c r="J38" s="277"/>
      <c r="K38" s="344"/>
      <c r="L38" s="344"/>
      <c r="M38" s="334">
        <v>500</v>
      </c>
      <c r="N38" s="327"/>
      <c r="O38" s="377"/>
      <c r="P38" s="327" t="e">
        <f t="shared" si="0"/>
        <v>#DIV/0!</v>
      </c>
    </row>
    <row r="39" spans="1:16" s="65" customFormat="1" ht="15.95" customHeight="1">
      <c r="A39" s="269">
        <f t="shared" si="1"/>
        <v>28</v>
      </c>
      <c r="B39" s="270">
        <v>325342564</v>
      </c>
      <c r="C39" s="271" t="s">
        <v>828</v>
      </c>
      <c r="D39" s="272">
        <v>37</v>
      </c>
      <c r="E39" s="346" t="s">
        <v>1094</v>
      </c>
      <c r="F39" s="274"/>
      <c r="G39" s="275"/>
      <c r="H39" s="276"/>
      <c r="I39" s="276"/>
      <c r="J39" s="277"/>
      <c r="K39" s="278">
        <v>1380248.6405670948</v>
      </c>
      <c r="L39" s="278">
        <f t="shared" si="2"/>
        <v>1449261.0725954496</v>
      </c>
      <c r="M39" s="334">
        <v>500</v>
      </c>
      <c r="N39" s="327"/>
      <c r="O39" s="376">
        <v>1215959.2112949116</v>
      </c>
      <c r="P39" s="327">
        <f t="shared" si="0"/>
        <v>1.1351109706198339</v>
      </c>
    </row>
    <row r="40" spans="1:16" s="65" customFormat="1" ht="15.95" customHeight="1">
      <c r="A40" s="269">
        <f t="shared" si="1"/>
        <v>29</v>
      </c>
      <c r="B40" s="270">
        <v>325342565</v>
      </c>
      <c r="C40" s="271" t="s">
        <v>829</v>
      </c>
      <c r="D40" s="272">
        <v>37</v>
      </c>
      <c r="E40" s="346" t="s">
        <v>1094</v>
      </c>
      <c r="F40" s="274"/>
      <c r="G40" s="275"/>
      <c r="H40" s="276"/>
      <c r="I40" s="276"/>
      <c r="J40" s="277"/>
      <c r="K40" s="344"/>
      <c r="L40" s="344"/>
      <c r="M40" s="334">
        <v>500</v>
      </c>
      <c r="N40" s="327"/>
      <c r="O40" s="377"/>
      <c r="P40" s="327" t="e">
        <f t="shared" si="0"/>
        <v>#DIV/0!</v>
      </c>
    </row>
    <row r="41" spans="1:16" s="65" customFormat="1" ht="15.95" customHeight="1">
      <c r="A41" s="269">
        <f t="shared" si="1"/>
        <v>30</v>
      </c>
      <c r="B41" s="270">
        <v>325342566</v>
      </c>
      <c r="C41" s="271" t="s">
        <v>830</v>
      </c>
      <c r="D41" s="272">
        <v>37</v>
      </c>
      <c r="E41" s="346" t="s">
        <v>1094</v>
      </c>
      <c r="F41" s="274"/>
      <c r="G41" s="275"/>
      <c r="H41" s="276"/>
      <c r="I41" s="276"/>
      <c r="J41" s="277"/>
      <c r="K41" s="278">
        <v>1721590.061075133</v>
      </c>
      <c r="L41" s="278">
        <f t="shared" si="2"/>
        <v>1807669.5641288897</v>
      </c>
      <c r="M41" s="334">
        <v>500</v>
      </c>
      <c r="N41" s="327"/>
      <c r="O41" s="376">
        <v>1516064.476986587</v>
      </c>
      <c r="P41" s="327">
        <f t="shared" si="0"/>
        <v>1.1355652000349352</v>
      </c>
    </row>
    <row r="42" spans="1:16" s="65" customFormat="1" ht="15.95" customHeight="1">
      <c r="A42" s="269">
        <f t="shared" si="1"/>
        <v>31</v>
      </c>
      <c r="B42" s="270">
        <v>325342567</v>
      </c>
      <c r="C42" s="271" t="s">
        <v>831</v>
      </c>
      <c r="D42" s="272">
        <v>37</v>
      </c>
      <c r="E42" s="346" t="s">
        <v>1094</v>
      </c>
      <c r="F42" s="274"/>
      <c r="G42" s="275"/>
      <c r="H42" s="276"/>
      <c r="I42" s="276"/>
      <c r="J42" s="277"/>
      <c r="K42" s="278">
        <v>2129737.4953596056</v>
      </c>
      <c r="L42" s="278">
        <f t="shared" si="2"/>
        <v>2236224.3701275862</v>
      </c>
      <c r="M42" s="334">
        <v>500</v>
      </c>
      <c r="N42" s="327"/>
      <c r="O42" s="376">
        <v>1875121.6267474652</v>
      </c>
      <c r="P42" s="327">
        <f t="shared" si="0"/>
        <v>1.1357863217938509</v>
      </c>
    </row>
    <row r="43" spans="1:16" s="65" customFormat="1" ht="15.95" customHeight="1">
      <c r="A43" s="269">
        <f t="shared" si="1"/>
        <v>32</v>
      </c>
      <c r="B43" s="270">
        <v>325342568</v>
      </c>
      <c r="C43" s="271" t="s">
        <v>832</v>
      </c>
      <c r="D43" s="272">
        <v>37</v>
      </c>
      <c r="E43" s="346" t="s">
        <v>1094</v>
      </c>
      <c r="F43" s="274"/>
      <c r="G43" s="275"/>
      <c r="H43" s="276"/>
      <c r="I43" s="276"/>
      <c r="J43" s="277"/>
      <c r="K43" s="344"/>
      <c r="L43" s="344"/>
      <c r="M43" s="334">
        <v>250</v>
      </c>
      <c r="N43" s="327"/>
      <c r="O43" s="377"/>
      <c r="P43" s="327" t="e">
        <f t="shared" si="0"/>
        <v>#DIV/0!</v>
      </c>
    </row>
    <row r="44" spans="1:16" s="65" customFormat="1" ht="15.95" customHeight="1">
      <c r="A44" s="269">
        <f t="shared" si="1"/>
        <v>33</v>
      </c>
      <c r="B44" s="270">
        <v>325342569</v>
      </c>
      <c r="C44" s="271" t="s">
        <v>833</v>
      </c>
      <c r="D44" s="272">
        <v>37</v>
      </c>
      <c r="E44" s="346" t="s">
        <v>1094</v>
      </c>
      <c r="F44" s="274"/>
      <c r="G44" s="275"/>
      <c r="H44" s="276"/>
      <c r="I44" s="276"/>
      <c r="J44" s="277"/>
      <c r="K44" s="278">
        <v>2717231.0482798689</v>
      </c>
      <c r="L44" s="278">
        <f t="shared" si="2"/>
        <v>2853092.6006938624</v>
      </c>
      <c r="M44" s="334">
        <v>250</v>
      </c>
      <c r="N44" s="327"/>
      <c r="O44" s="376">
        <v>2390467.2956350693</v>
      </c>
      <c r="P44" s="327">
        <f t="shared" si="0"/>
        <v>1.1366945087437346</v>
      </c>
    </row>
    <row r="45" spans="1:16" s="65" customFormat="1" ht="15.95" customHeight="1">
      <c r="A45" s="269">
        <f t="shared" si="1"/>
        <v>34</v>
      </c>
      <c r="B45" s="270">
        <v>325342570</v>
      </c>
      <c r="C45" s="271" t="s">
        <v>834</v>
      </c>
      <c r="D45" s="272">
        <v>37</v>
      </c>
      <c r="E45" s="346" t="s">
        <v>1094</v>
      </c>
      <c r="F45" s="274"/>
      <c r="G45" s="275"/>
      <c r="H45" s="276"/>
      <c r="I45" s="276"/>
      <c r="J45" s="277"/>
      <c r="K45" s="344"/>
      <c r="L45" s="344"/>
      <c r="M45" s="334">
        <v>250</v>
      </c>
      <c r="N45" s="327"/>
      <c r="O45" s="377"/>
      <c r="P45" s="327" t="e">
        <f t="shared" si="0"/>
        <v>#DIV/0!</v>
      </c>
    </row>
    <row r="46" spans="1:16" s="65" customFormat="1" ht="15.95" customHeight="1">
      <c r="A46" s="269">
        <f t="shared" si="1"/>
        <v>35</v>
      </c>
      <c r="B46" s="270">
        <v>325342571</v>
      </c>
      <c r="C46" s="271" t="s">
        <v>835</v>
      </c>
      <c r="D46" s="272">
        <v>37</v>
      </c>
      <c r="E46" s="346" t="s">
        <v>1094</v>
      </c>
      <c r="F46" s="274"/>
      <c r="G46" s="275"/>
      <c r="H46" s="276"/>
      <c r="I46" s="276"/>
      <c r="J46" s="277"/>
      <c r="K46" s="278">
        <v>3386357.0039443402</v>
      </c>
      <c r="L46" s="278">
        <f t="shared" si="2"/>
        <v>3555674.8541415571</v>
      </c>
      <c r="M46" s="334">
        <v>250</v>
      </c>
      <c r="N46" s="327"/>
      <c r="O46" s="376">
        <v>2977140.9222774664</v>
      </c>
      <c r="P46" s="327">
        <f t="shared" si="0"/>
        <v>1.1374527079335666</v>
      </c>
    </row>
    <row r="47" spans="1:16" s="65" customFormat="1" ht="15.95" customHeight="1" thickBot="1">
      <c r="A47" s="280">
        <v>36</v>
      </c>
      <c r="B47" s="281">
        <v>325342572</v>
      </c>
      <c r="C47" s="282" t="s">
        <v>836</v>
      </c>
      <c r="D47" s="283">
        <v>37</v>
      </c>
      <c r="E47" s="347" t="s">
        <v>1094</v>
      </c>
      <c r="F47" s="285"/>
      <c r="G47" s="286"/>
      <c r="H47" s="287"/>
      <c r="I47" s="287"/>
      <c r="J47" s="288"/>
      <c r="K47" s="289">
        <v>4525709.914419868</v>
      </c>
      <c r="L47" s="289">
        <f>K47*1.05</f>
        <v>4751995.4101408618</v>
      </c>
      <c r="M47" s="339">
        <v>200</v>
      </c>
      <c r="N47" s="327"/>
      <c r="O47" s="378">
        <v>3976509.6784266005</v>
      </c>
      <c r="P47" s="327">
        <f t="shared" si="0"/>
        <v>1.1381111276989451</v>
      </c>
    </row>
    <row r="48" spans="1:16" s="6" customFormat="1" ht="5.25" customHeight="1" thickTop="1">
      <c r="E48" s="7"/>
      <c r="G48" s="7"/>
      <c r="H48" s="8"/>
      <c r="I48" s="8"/>
      <c r="J48" s="8"/>
      <c r="K48" s="9"/>
      <c r="L48" s="9"/>
      <c r="M48" s="26"/>
      <c r="O48" s="7"/>
    </row>
    <row r="49" spans="1:15" s="162" customFormat="1" ht="17.25" customHeight="1">
      <c r="A49" s="398" t="s">
        <v>793</v>
      </c>
      <c r="D49" s="11"/>
      <c r="E49" s="11"/>
      <c r="F49" s="11"/>
      <c r="G49" s="417"/>
      <c r="H49" s="417"/>
      <c r="I49" s="417"/>
      <c r="J49" s="417"/>
      <c r="K49" s="417"/>
      <c r="L49" s="417"/>
      <c r="M49" s="417"/>
      <c r="N49" s="401"/>
      <c r="O49" s="216"/>
    </row>
    <row r="50" spans="1:15" s="162" customFormat="1" ht="12.75" customHeight="1">
      <c r="A50" s="399" t="s">
        <v>1169</v>
      </c>
      <c r="B50" s="253"/>
      <c r="D50" s="11"/>
      <c r="E50" s="11"/>
      <c r="F50" s="11"/>
      <c r="G50" s="417" t="s">
        <v>1170</v>
      </c>
      <c r="H50" s="417"/>
      <c r="I50" s="417"/>
      <c r="J50" s="417"/>
      <c r="K50" s="417"/>
      <c r="L50" s="417"/>
      <c r="M50" s="417"/>
      <c r="N50" s="402"/>
      <c r="O50" s="216"/>
    </row>
    <row r="51" spans="1:15" s="162" customFormat="1" ht="12.75" customHeight="1">
      <c r="A51" s="399" t="s">
        <v>1171</v>
      </c>
      <c r="B51" s="215"/>
      <c r="C51" s="216"/>
      <c r="D51" s="216"/>
      <c r="E51" s="14"/>
      <c r="F51" s="15"/>
      <c r="G51" s="457" t="s">
        <v>1172</v>
      </c>
      <c r="H51" s="457"/>
      <c r="I51" s="457"/>
      <c r="J51" s="457"/>
      <c r="K51" s="457"/>
      <c r="L51" s="457"/>
      <c r="M51" s="457"/>
      <c r="N51" s="402"/>
      <c r="O51" s="217"/>
    </row>
    <row r="52" spans="1:15" s="4" customFormat="1" ht="12.75" customHeight="1">
      <c r="A52" s="399" t="s">
        <v>1173</v>
      </c>
      <c r="B52" s="215"/>
      <c r="C52" s="18"/>
      <c r="D52" s="19"/>
      <c r="E52" s="19"/>
      <c r="F52" s="19"/>
      <c r="G52" s="20"/>
      <c r="H52" s="20"/>
      <c r="I52" s="20"/>
      <c r="J52" s="402"/>
      <c r="K52" s="21"/>
      <c r="L52" s="21"/>
      <c r="M52" s="27"/>
      <c r="N52" s="27"/>
      <c r="O52" s="22"/>
    </row>
    <row r="53" spans="1:15" s="162" customFormat="1" ht="12.75" customHeight="1">
      <c r="A53" s="399" t="s">
        <v>1174</v>
      </c>
      <c r="B53" s="215"/>
      <c r="E53" s="23"/>
      <c r="K53" s="217"/>
      <c r="L53" s="217"/>
      <c r="M53" s="400"/>
      <c r="N53" s="400"/>
    </row>
    <row r="54" spans="1:15">
      <c r="A54" s="399" t="s">
        <v>1175</v>
      </c>
      <c r="B54" s="255"/>
      <c r="C54" s="255"/>
      <c r="D54" s="255"/>
      <c r="E54" s="255"/>
      <c r="F54" s="255"/>
      <c r="G54" s="417"/>
      <c r="H54" s="417"/>
      <c r="I54" s="417"/>
      <c r="J54" s="417"/>
      <c r="K54" s="417"/>
      <c r="L54" s="417"/>
      <c r="M54" s="417"/>
      <c r="N54" s="28"/>
      <c r="O54"/>
    </row>
    <row r="55" spans="1:15" ht="15" customHeight="1">
      <c r="A55" s="254"/>
      <c r="B55" s="254"/>
      <c r="C55" s="254"/>
      <c r="D55" s="254"/>
      <c r="E55" s="254"/>
      <c r="F55" s="254"/>
      <c r="G55" s="451" t="s">
        <v>1176</v>
      </c>
      <c r="H55" s="451"/>
      <c r="I55" s="451"/>
      <c r="J55" s="451"/>
      <c r="K55" s="451"/>
      <c r="L55" s="451"/>
      <c r="M55" s="451"/>
      <c r="N55" s="403"/>
      <c r="O55"/>
    </row>
    <row r="56" spans="1:15" s="6" customFormat="1" ht="11.25">
      <c r="D56" s="162"/>
      <c r="E56" s="7"/>
      <c r="G56" s="7"/>
      <c r="H56" s="8"/>
      <c r="I56" s="8"/>
      <c r="J56" s="8"/>
      <c r="K56" s="9"/>
      <c r="L56" s="9"/>
      <c r="M56" s="26"/>
      <c r="O56" s="7"/>
    </row>
    <row r="57" spans="1:15" s="6" customFormat="1" ht="11.25">
      <c r="E57" s="7"/>
      <c r="G57" s="7"/>
      <c r="H57" s="8"/>
      <c r="I57" s="8"/>
      <c r="J57" s="8"/>
      <c r="K57" s="9"/>
      <c r="L57" s="9"/>
      <c r="M57" s="26"/>
      <c r="O57" s="7"/>
    </row>
    <row r="58" spans="1:15" s="6" customFormat="1" ht="11.25">
      <c r="E58" s="7"/>
      <c r="G58" s="7"/>
      <c r="H58" s="8"/>
      <c r="I58" s="8"/>
      <c r="J58" s="8"/>
      <c r="K58" s="9"/>
      <c r="L58" s="9"/>
      <c r="M58" s="26"/>
      <c r="O58" s="7"/>
    </row>
    <row r="59" spans="1:15" s="6" customFormat="1" ht="11.25">
      <c r="E59" s="7"/>
      <c r="G59" s="7"/>
      <c r="H59" s="8"/>
      <c r="I59" s="8"/>
      <c r="J59" s="8"/>
      <c r="K59" s="9"/>
      <c r="L59" s="9"/>
      <c r="M59" s="26"/>
      <c r="O59" s="7"/>
    </row>
    <row r="60" spans="1:15" s="6" customFormat="1" ht="11.25">
      <c r="E60" s="7"/>
      <c r="G60" s="7"/>
      <c r="H60" s="8"/>
      <c r="I60" s="8"/>
      <c r="J60" s="8"/>
      <c r="K60" s="9"/>
      <c r="L60" s="9"/>
      <c r="M60" s="26"/>
      <c r="O60" s="7"/>
    </row>
  </sheetData>
  <mergeCells count="18">
    <mergeCell ref="A4:M4"/>
    <mergeCell ref="A5:M5"/>
    <mergeCell ref="M9:M10"/>
    <mergeCell ref="I9:I10"/>
    <mergeCell ref="J9:J10"/>
    <mergeCell ref="A9:A11"/>
    <mergeCell ref="H9:H10"/>
    <mergeCell ref="B9:B11"/>
    <mergeCell ref="D10:E10"/>
    <mergeCell ref="C9:C11"/>
    <mergeCell ref="F10:G10"/>
    <mergeCell ref="D9:G9"/>
    <mergeCell ref="K9:L9"/>
    <mergeCell ref="G55:M55"/>
    <mergeCell ref="G49:M49"/>
    <mergeCell ref="G50:M50"/>
    <mergeCell ref="G54:M54"/>
    <mergeCell ref="G51:M51"/>
  </mergeCells>
  <phoneticPr fontId="0" type="noConversion"/>
  <pageMargins left="1.02" right="0.25" top="0.6" bottom="0" header="0" footer="0.25"/>
  <pageSetup paperSize="9" orientation="portrait" r:id="rId1"/>
  <headerFooter alignWithMargins="0">
    <oddFooter>&amp;CTrang 6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0"/>
  <sheetViews>
    <sheetView zoomScale="120" zoomScaleNormal="120" workbookViewId="0">
      <selection activeCell="F12" sqref="F12"/>
    </sheetView>
  </sheetViews>
  <sheetFormatPr defaultRowHeight="12.75"/>
  <cols>
    <col min="1" max="1" width="8" customWidth="1"/>
    <col min="2" max="2" width="13.140625" hidden="1" customWidth="1"/>
    <col min="3" max="3" width="28.85546875" customWidth="1"/>
    <col min="4" max="4" width="5.7109375" customWidth="1"/>
    <col min="5" max="5" width="7" style="1" bestFit="1" customWidth="1"/>
    <col min="6" max="6" width="5.7109375" customWidth="1"/>
    <col min="7" max="7" width="5.7109375" style="1" customWidth="1"/>
    <col min="8" max="8" width="1.85546875" style="2" hidden="1" customWidth="1"/>
    <col min="9" max="9" width="1.5703125" style="2" hidden="1" customWidth="1"/>
    <col min="10" max="10" width="2.85546875" style="2" hidden="1" customWidth="1"/>
    <col min="11" max="11" width="11.140625" style="3" customWidth="1"/>
    <col min="12" max="12" width="10.42578125" style="3" customWidth="1"/>
    <col min="13" max="13" width="12.5703125" style="28" customWidth="1"/>
    <col min="15" max="15" width="9.5703125" style="1" hidden="1" customWidth="1"/>
    <col min="16" max="16" width="0" hidden="1" customWidth="1"/>
  </cols>
  <sheetData>
    <row r="1" spans="1:16">
      <c r="E1"/>
      <c r="F1" s="1"/>
      <c r="G1"/>
      <c r="H1" s="1"/>
      <c r="K1" s="2"/>
      <c r="M1" s="3"/>
      <c r="N1" s="28"/>
      <c r="O1"/>
    </row>
    <row r="2" spans="1:16">
      <c r="E2"/>
      <c r="F2" s="1"/>
      <c r="G2"/>
      <c r="H2" s="1"/>
      <c r="K2" s="2"/>
      <c r="M2" s="3"/>
      <c r="N2" s="28"/>
      <c r="O2"/>
    </row>
    <row r="3" spans="1:16" ht="21.75" customHeight="1">
      <c r="E3"/>
      <c r="F3" s="1"/>
      <c r="G3"/>
      <c r="H3" s="1"/>
      <c r="K3" s="2"/>
      <c r="M3" s="3"/>
      <c r="N3" s="28"/>
      <c r="O3"/>
    </row>
    <row r="4" spans="1:16" ht="20.25" customHeight="1">
      <c r="A4" s="429" t="s">
        <v>794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O4"/>
    </row>
    <row r="5" spans="1:16" ht="15">
      <c r="A5" s="481" t="s">
        <v>1168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O5"/>
    </row>
    <row r="6" spans="1:16">
      <c r="B6" s="34"/>
      <c r="C6" s="330" t="s">
        <v>924</v>
      </c>
      <c r="D6" s="330"/>
      <c r="E6" s="330"/>
      <c r="F6" s="330"/>
      <c r="G6" s="330"/>
      <c r="H6" s="330"/>
      <c r="I6" s="330"/>
      <c r="J6" s="330"/>
      <c r="K6" s="330"/>
      <c r="L6" s="396"/>
      <c r="M6" s="34"/>
      <c r="O6"/>
      <c r="P6" s="1"/>
    </row>
    <row r="7" spans="1:16">
      <c r="B7" s="34"/>
      <c r="C7" s="330" t="s">
        <v>926</v>
      </c>
      <c r="D7" s="330"/>
      <c r="E7" s="330"/>
      <c r="F7" s="330"/>
      <c r="G7" s="330"/>
      <c r="H7" s="330"/>
      <c r="I7" s="330"/>
      <c r="J7" s="330"/>
      <c r="K7" s="330"/>
      <c r="L7" s="396"/>
      <c r="M7" s="34"/>
      <c r="O7"/>
      <c r="P7" s="1"/>
    </row>
    <row r="8" spans="1:16" ht="6" customHeight="1" thickBot="1"/>
    <row r="9" spans="1:16" s="4" customFormat="1" ht="35.25" customHeight="1" thickTop="1">
      <c r="A9" s="482" t="s">
        <v>730</v>
      </c>
      <c r="B9" s="479" t="s">
        <v>731</v>
      </c>
      <c r="C9" s="479" t="s">
        <v>732</v>
      </c>
      <c r="D9" s="479" t="s">
        <v>0</v>
      </c>
      <c r="E9" s="479"/>
      <c r="F9" s="479"/>
      <c r="G9" s="479"/>
      <c r="H9" s="477" t="s">
        <v>1</v>
      </c>
      <c r="I9" s="477" t="s">
        <v>2</v>
      </c>
      <c r="J9" s="477" t="s">
        <v>3</v>
      </c>
      <c r="K9" s="480" t="s">
        <v>1177</v>
      </c>
      <c r="L9" s="480"/>
      <c r="M9" s="475" t="s">
        <v>738</v>
      </c>
      <c r="O9" s="316"/>
    </row>
    <row r="10" spans="1:16" s="4" customFormat="1" ht="12.75" customHeight="1">
      <c r="A10" s="483"/>
      <c r="B10" s="485"/>
      <c r="C10" s="485"/>
      <c r="D10" s="487" t="s">
        <v>4</v>
      </c>
      <c r="E10" s="487"/>
      <c r="F10" s="487" t="s">
        <v>733</v>
      </c>
      <c r="G10" s="487"/>
      <c r="H10" s="478"/>
      <c r="I10" s="478"/>
      <c r="J10" s="478"/>
      <c r="K10" s="411" t="s">
        <v>1091</v>
      </c>
      <c r="L10" s="411" t="s">
        <v>1092</v>
      </c>
      <c r="M10" s="476"/>
      <c r="O10" s="316"/>
    </row>
    <row r="11" spans="1:16" s="5" customFormat="1" ht="10.5" customHeight="1">
      <c r="A11" s="484"/>
      <c r="B11" s="486"/>
      <c r="C11" s="486"/>
      <c r="D11" s="412" t="s">
        <v>729</v>
      </c>
      <c r="E11" s="413" t="s">
        <v>5</v>
      </c>
      <c r="F11" s="412" t="s">
        <v>729</v>
      </c>
      <c r="G11" s="413" t="s">
        <v>5</v>
      </c>
      <c r="H11" s="414" t="s">
        <v>6</v>
      </c>
      <c r="I11" s="414" t="s">
        <v>6</v>
      </c>
      <c r="J11" s="414" t="s">
        <v>6</v>
      </c>
      <c r="K11" s="414" t="s">
        <v>779</v>
      </c>
      <c r="L11" s="414" t="s">
        <v>779</v>
      </c>
      <c r="M11" s="415" t="s">
        <v>739</v>
      </c>
      <c r="O11" s="317"/>
    </row>
    <row r="12" spans="1:16" s="65" customFormat="1" ht="15" customHeight="1">
      <c r="A12" s="269">
        <v>1</v>
      </c>
      <c r="B12" s="270">
        <v>325352501</v>
      </c>
      <c r="C12" s="271" t="s">
        <v>1046</v>
      </c>
      <c r="D12" s="272">
        <v>7</v>
      </c>
      <c r="E12" s="273">
        <v>0.52</v>
      </c>
      <c r="F12" s="274"/>
      <c r="G12" s="275"/>
      <c r="H12" s="276"/>
      <c r="I12" s="276"/>
      <c r="J12" s="277"/>
      <c r="K12" s="278">
        <v>40247.347298458983</v>
      </c>
      <c r="L12" s="278">
        <f>K12*1.05</f>
        <v>42259.714663381936</v>
      </c>
      <c r="M12" s="334">
        <v>2000</v>
      </c>
      <c r="N12" s="327"/>
      <c r="O12" s="278">
        <v>37384.436099301878</v>
      </c>
      <c r="P12" s="327">
        <f>K12/O12</f>
        <v>1.076580296451511</v>
      </c>
    </row>
    <row r="13" spans="1:16" s="65" customFormat="1" ht="15" customHeight="1">
      <c r="A13" s="269">
        <v>2</v>
      </c>
      <c r="B13" s="270">
        <v>325352502</v>
      </c>
      <c r="C13" s="271" t="s">
        <v>1047</v>
      </c>
      <c r="D13" s="272">
        <v>7</v>
      </c>
      <c r="E13" s="273">
        <v>0.6</v>
      </c>
      <c r="F13" s="274"/>
      <c r="G13" s="275"/>
      <c r="H13" s="276"/>
      <c r="I13" s="276"/>
      <c r="J13" s="277"/>
      <c r="K13" s="344"/>
      <c r="L13" s="344"/>
      <c r="M13" s="334">
        <v>2000</v>
      </c>
      <c r="N13" s="327"/>
      <c r="O13" s="344"/>
      <c r="P13" s="327" t="e">
        <f t="shared" ref="P13:P47" si="0">K13/O13</f>
        <v>#DIV/0!</v>
      </c>
    </row>
    <row r="14" spans="1:16" s="65" customFormat="1" ht="15" customHeight="1">
      <c r="A14" s="269">
        <v>3</v>
      </c>
      <c r="B14" s="270">
        <v>325352503</v>
      </c>
      <c r="C14" s="271" t="s">
        <v>1048</v>
      </c>
      <c r="D14" s="272">
        <v>7</v>
      </c>
      <c r="E14" s="273">
        <v>0.67</v>
      </c>
      <c r="F14" s="274"/>
      <c r="G14" s="275"/>
      <c r="H14" s="276"/>
      <c r="I14" s="276"/>
      <c r="J14" s="277"/>
      <c r="K14" s="278">
        <v>56981.630414110194</v>
      </c>
      <c r="L14" s="278">
        <f t="shared" ref="L14:L46" si="1">K14*1.05</f>
        <v>59830.711934815707</v>
      </c>
      <c r="M14" s="334">
        <v>2000</v>
      </c>
      <c r="N14" s="327"/>
      <c r="O14" s="278">
        <v>52313.874764609027</v>
      </c>
      <c r="P14" s="327">
        <f t="shared" si="0"/>
        <v>1.0892259590883711</v>
      </c>
    </row>
    <row r="15" spans="1:16" s="65" customFormat="1" ht="15" customHeight="1">
      <c r="A15" s="269">
        <v>4</v>
      </c>
      <c r="B15" s="270">
        <v>325352504</v>
      </c>
      <c r="C15" s="271" t="s">
        <v>1049</v>
      </c>
      <c r="D15" s="272">
        <v>7</v>
      </c>
      <c r="E15" s="273">
        <v>0.74</v>
      </c>
      <c r="F15" s="274"/>
      <c r="G15" s="275"/>
      <c r="H15" s="276"/>
      <c r="I15" s="276"/>
      <c r="J15" s="277"/>
      <c r="K15" s="344"/>
      <c r="L15" s="344"/>
      <c r="M15" s="334">
        <v>2000</v>
      </c>
      <c r="N15" s="327"/>
      <c r="O15" s="344"/>
      <c r="P15" s="327" t="e">
        <f t="shared" si="0"/>
        <v>#DIV/0!</v>
      </c>
    </row>
    <row r="16" spans="1:16" s="65" customFormat="1" ht="15" customHeight="1">
      <c r="A16" s="269">
        <v>5</v>
      </c>
      <c r="B16" s="270">
        <v>325352505</v>
      </c>
      <c r="C16" s="271" t="s">
        <v>1050</v>
      </c>
      <c r="D16" s="272">
        <v>7</v>
      </c>
      <c r="E16" s="273">
        <v>0.8</v>
      </c>
      <c r="F16" s="274"/>
      <c r="G16" s="275"/>
      <c r="H16" s="276"/>
      <c r="I16" s="276"/>
      <c r="J16" s="277"/>
      <c r="K16" s="344"/>
      <c r="L16" s="344"/>
      <c r="M16" s="334">
        <v>2000</v>
      </c>
      <c r="N16" s="327"/>
      <c r="O16" s="344"/>
      <c r="P16" s="327" t="e">
        <f t="shared" si="0"/>
        <v>#DIV/0!</v>
      </c>
    </row>
    <row r="17" spans="1:16" s="65" customFormat="1" ht="15" customHeight="1">
      <c r="A17" s="269">
        <v>6</v>
      </c>
      <c r="B17" s="270">
        <v>325352506</v>
      </c>
      <c r="C17" s="271" t="s">
        <v>1051</v>
      </c>
      <c r="D17" s="272">
        <v>7</v>
      </c>
      <c r="E17" s="273">
        <v>0.85</v>
      </c>
      <c r="F17" s="274"/>
      <c r="G17" s="275"/>
      <c r="H17" s="276"/>
      <c r="I17" s="276"/>
      <c r="J17" s="277"/>
      <c r="K17" s="278">
        <v>80803.46356739325</v>
      </c>
      <c r="L17" s="278">
        <f t="shared" si="1"/>
        <v>84843.636745762909</v>
      </c>
      <c r="M17" s="334">
        <v>2000</v>
      </c>
      <c r="N17" s="327"/>
      <c r="O17" s="278">
        <v>73441.999811910369</v>
      </c>
      <c r="P17" s="327">
        <f t="shared" si="0"/>
        <v>1.1002350667783565</v>
      </c>
    </row>
    <row r="18" spans="1:16" s="65" customFormat="1" ht="15" customHeight="1">
      <c r="A18" s="269">
        <v>7</v>
      </c>
      <c r="B18" s="270">
        <v>325352507</v>
      </c>
      <c r="C18" s="271" t="s">
        <v>1052</v>
      </c>
      <c r="D18" s="272">
        <v>7</v>
      </c>
      <c r="E18" s="273">
        <v>0.95</v>
      </c>
      <c r="F18" s="274"/>
      <c r="G18" s="275"/>
      <c r="H18" s="276"/>
      <c r="I18" s="276"/>
      <c r="J18" s="277"/>
      <c r="K18" s="344"/>
      <c r="L18" s="344"/>
      <c r="M18" s="334">
        <v>2000</v>
      </c>
      <c r="N18" s="327"/>
      <c r="O18" s="344"/>
      <c r="P18" s="327" t="e">
        <f t="shared" si="0"/>
        <v>#DIV/0!</v>
      </c>
    </row>
    <row r="19" spans="1:16" s="65" customFormat="1" ht="15" customHeight="1">
      <c r="A19" s="269">
        <v>8</v>
      </c>
      <c r="B19" s="270">
        <v>325352508</v>
      </c>
      <c r="C19" s="271" t="s">
        <v>1053</v>
      </c>
      <c r="D19" s="272">
        <v>7</v>
      </c>
      <c r="E19" s="273">
        <v>1</v>
      </c>
      <c r="F19" s="274"/>
      <c r="G19" s="275"/>
      <c r="H19" s="276"/>
      <c r="I19" s="276"/>
      <c r="J19" s="277"/>
      <c r="K19" s="344"/>
      <c r="L19" s="344"/>
      <c r="M19" s="334">
        <v>2000</v>
      </c>
      <c r="N19" s="327"/>
      <c r="O19" s="344"/>
      <c r="P19" s="327" t="e">
        <f t="shared" si="0"/>
        <v>#DIV/0!</v>
      </c>
    </row>
    <row r="20" spans="1:16" s="65" customFormat="1" ht="15" customHeight="1">
      <c r="A20" s="269">
        <v>9</v>
      </c>
      <c r="B20" s="270">
        <v>325352509</v>
      </c>
      <c r="C20" s="271" t="s">
        <v>1054</v>
      </c>
      <c r="D20" s="272">
        <v>7</v>
      </c>
      <c r="E20" s="273">
        <v>1.04</v>
      </c>
      <c r="F20" s="274"/>
      <c r="G20" s="275"/>
      <c r="H20" s="276"/>
      <c r="I20" s="276"/>
      <c r="J20" s="277"/>
      <c r="K20" s="278">
        <v>115424.47882922653</v>
      </c>
      <c r="L20" s="278">
        <f t="shared" si="1"/>
        <v>121195.70277068786</v>
      </c>
      <c r="M20" s="334">
        <v>2000</v>
      </c>
      <c r="N20" s="327"/>
      <c r="O20" s="278">
        <v>104447.54113722772</v>
      </c>
      <c r="P20" s="327">
        <f t="shared" si="0"/>
        <v>1.1050952236163878</v>
      </c>
    </row>
    <row r="21" spans="1:16" s="65" customFormat="1" ht="15" customHeight="1">
      <c r="A21" s="269">
        <v>10</v>
      </c>
      <c r="B21" s="270">
        <v>325352510</v>
      </c>
      <c r="C21" s="271" t="s">
        <v>1055</v>
      </c>
      <c r="D21" s="272">
        <v>7</v>
      </c>
      <c r="E21" s="273">
        <v>1.1299999999999999</v>
      </c>
      <c r="F21" s="274"/>
      <c r="G21" s="275"/>
      <c r="H21" s="276"/>
      <c r="I21" s="276"/>
      <c r="J21" s="277"/>
      <c r="K21" s="344"/>
      <c r="L21" s="344"/>
      <c r="M21" s="334">
        <v>2000</v>
      </c>
      <c r="N21" s="327"/>
      <c r="O21" s="344"/>
      <c r="P21" s="327" t="e">
        <f t="shared" si="0"/>
        <v>#DIV/0!</v>
      </c>
    </row>
    <row r="22" spans="1:16" s="65" customFormat="1" ht="15" customHeight="1">
      <c r="A22" s="269">
        <v>11</v>
      </c>
      <c r="B22" s="270">
        <v>325352511</v>
      </c>
      <c r="C22" s="271" t="s">
        <v>1056</v>
      </c>
      <c r="D22" s="272">
        <v>7</v>
      </c>
      <c r="E22" s="273">
        <v>1.2</v>
      </c>
      <c r="F22" s="274"/>
      <c r="G22" s="275"/>
      <c r="H22" s="276"/>
      <c r="I22" s="276"/>
      <c r="J22" s="277"/>
      <c r="K22" s="344"/>
      <c r="L22" s="344"/>
      <c r="M22" s="334">
        <v>2000</v>
      </c>
      <c r="N22" s="327"/>
      <c r="O22" s="344"/>
      <c r="P22" s="327" t="e">
        <f t="shared" si="0"/>
        <v>#DIV/0!</v>
      </c>
    </row>
    <row r="23" spans="1:16" s="65" customFormat="1" ht="15" customHeight="1">
      <c r="A23" s="269">
        <v>12</v>
      </c>
      <c r="B23" s="270">
        <v>325352548</v>
      </c>
      <c r="C23" s="271" t="s">
        <v>1057</v>
      </c>
      <c r="D23" s="272">
        <v>7</v>
      </c>
      <c r="E23" s="346" t="s">
        <v>1094</v>
      </c>
      <c r="F23" s="274"/>
      <c r="G23" s="275"/>
      <c r="H23" s="276"/>
      <c r="I23" s="276"/>
      <c r="J23" s="277"/>
      <c r="K23" s="278">
        <v>173530.7530222818</v>
      </c>
      <c r="L23" s="278">
        <f t="shared" si="1"/>
        <v>182207.29067339591</v>
      </c>
      <c r="M23" s="334">
        <v>2000</v>
      </c>
      <c r="N23" s="327"/>
      <c r="O23" s="278">
        <v>155703.58073363587</v>
      </c>
      <c r="P23" s="327">
        <f t="shared" si="0"/>
        <v>1.1144942987479722</v>
      </c>
    </row>
    <row r="24" spans="1:16" s="65" customFormat="1" ht="15" customHeight="1">
      <c r="A24" s="269">
        <v>13</v>
      </c>
      <c r="B24" s="270">
        <v>325352549</v>
      </c>
      <c r="C24" s="271" t="s">
        <v>1058</v>
      </c>
      <c r="D24" s="272">
        <v>7</v>
      </c>
      <c r="E24" s="346" t="s">
        <v>1094</v>
      </c>
      <c r="F24" s="274"/>
      <c r="G24" s="275"/>
      <c r="H24" s="276"/>
      <c r="I24" s="276"/>
      <c r="J24" s="277"/>
      <c r="K24" s="344"/>
      <c r="L24" s="344"/>
      <c r="M24" s="334">
        <v>2000</v>
      </c>
      <c r="N24" s="327"/>
      <c r="O24" s="344"/>
      <c r="P24" s="327" t="e">
        <f t="shared" si="0"/>
        <v>#DIV/0!</v>
      </c>
    </row>
    <row r="25" spans="1:16" s="65" customFormat="1" ht="15" customHeight="1">
      <c r="A25" s="269">
        <v>14</v>
      </c>
      <c r="B25" s="270">
        <v>325352550</v>
      </c>
      <c r="C25" s="271" t="s">
        <v>1059</v>
      </c>
      <c r="D25" s="272">
        <v>7</v>
      </c>
      <c r="E25" s="346" t="s">
        <v>1094</v>
      </c>
      <c r="F25" s="274"/>
      <c r="G25" s="275"/>
      <c r="H25" s="276"/>
      <c r="I25" s="276"/>
      <c r="J25" s="277"/>
      <c r="K25" s="344"/>
      <c r="L25" s="344"/>
      <c r="M25" s="334">
        <v>1000</v>
      </c>
      <c r="N25" s="327"/>
      <c r="O25" s="344"/>
      <c r="P25" s="327" t="e">
        <f t="shared" si="0"/>
        <v>#DIV/0!</v>
      </c>
    </row>
    <row r="26" spans="1:16" s="65" customFormat="1" ht="15" customHeight="1">
      <c r="A26" s="269">
        <v>15</v>
      </c>
      <c r="B26" s="270">
        <v>325352551</v>
      </c>
      <c r="C26" s="271" t="s">
        <v>1060</v>
      </c>
      <c r="D26" s="272">
        <v>7</v>
      </c>
      <c r="E26" s="346" t="s">
        <v>1094</v>
      </c>
      <c r="F26" s="274"/>
      <c r="G26" s="275"/>
      <c r="H26" s="276"/>
      <c r="I26" s="276"/>
      <c r="J26" s="277"/>
      <c r="K26" s="278">
        <v>255450.6741039764</v>
      </c>
      <c r="L26" s="278">
        <f t="shared" si="1"/>
        <v>268223.20780917525</v>
      </c>
      <c r="M26" s="334">
        <v>1000</v>
      </c>
      <c r="N26" s="327"/>
      <c r="O26" s="278">
        <v>227919.90947998286</v>
      </c>
      <c r="P26" s="327">
        <f t="shared" si="0"/>
        <v>1.1207913985522684</v>
      </c>
    </row>
    <row r="27" spans="1:16" s="65" customFormat="1" ht="15" customHeight="1">
      <c r="A27" s="269">
        <v>16</v>
      </c>
      <c r="B27" s="270">
        <v>325352552</v>
      </c>
      <c r="C27" s="271" t="s">
        <v>1061</v>
      </c>
      <c r="D27" s="272">
        <v>7</v>
      </c>
      <c r="E27" s="346" t="s">
        <v>1094</v>
      </c>
      <c r="F27" s="274"/>
      <c r="G27" s="275"/>
      <c r="H27" s="276"/>
      <c r="I27" s="276"/>
      <c r="J27" s="277"/>
      <c r="K27" s="344"/>
      <c r="L27" s="344"/>
      <c r="M27" s="334">
        <v>1000</v>
      </c>
      <c r="N27" s="327"/>
      <c r="O27" s="344"/>
      <c r="P27" s="327" t="e">
        <f t="shared" si="0"/>
        <v>#DIV/0!</v>
      </c>
    </row>
    <row r="28" spans="1:16" s="65" customFormat="1" ht="15" customHeight="1">
      <c r="A28" s="269">
        <v>17</v>
      </c>
      <c r="B28" s="270">
        <v>325352553</v>
      </c>
      <c r="C28" s="271" t="s">
        <v>1062</v>
      </c>
      <c r="D28" s="272">
        <v>7</v>
      </c>
      <c r="E28" s="346" t="s">
        <v>1094</v>
      </c>
      <c r="F28" s="274"/>
      <c r="G28" s="275"/>
      <c r="H28" s="276"/>
      <c r="I28" s="276"/>
      <c r="J28" s="277"/>
      <c r="K28" s="278">
        <v>391553.90731058881</v>
      </c>
      <c r="L28" s="278">
        <f t="shared" si="1"/>
        <v>411131.60267611826</v>
      </c>
      <c r="M28" s="334">
        <v>1000</v>
      </c>
      <c r="N28" s="327"/>
      <c r="O28" s="278">
        <v>348367.92262630869</v>
      </c>
      <c r="P28" s="327">
        <f t="shared" si="0"/>
        <v>1.1239665935907805</v>
      </c>
    </row>
    <row r="29" spans="1:16" s="65" customFormat="1" ht="15" customHeight="1">
      <c r="A29" s="269">
        <v>18</v>
      </c>
      <c r="B29" s="270">
        <v>325352554</v>
      </c>
      <c r="C29" s="271" t="s">
        <v>1063</v>
      </c>
      <c r="D29" s="272">
        <v>7</v>
      </c>
      <c r="E29" s="346" t="s">
        <v>1094</v>
      </c>
      <c r="F29" s="274"/>
      <c r="G29" s="275"/>
      <c r="H29" s="276"/>
      <c r="I29" s="276"/>
      <c r="J29" s="277"/>
      <c r="K29" s="344"/>
      <c r="L29" s="344"/>
      <c r="M29" s="334">
        <v>1000</v>
      </c>
      <c r="N29" s="327"/>
      <c r="O29" s="344"/>
      <c r="P29" s="327" t="e">
        <f t="shared" si="0"/>
        <v>#DIV/0!</v>
      </c>
    </row>
    <row r="30" spans="1:16" s="65" customFormat="1" ht="15" customHeight="1">
      <c r="A30" s="269">
        <v>19</v>
      </c>
      <c r="B30" s="270">
        <v>325352555</v>
      </c>
      <c r="C30" s="271" t="s">
        <v>1064</v>
      </c>
      <c r="D30" s="272">
        <v>7</v>
      </c>
      <c r="E30" s="346" t="s">
        <v>1094</v>
      </c>
      <c r="F30" s="274"/>
      <c r="G30" s="275"/>
      <c r="H30" s="276"/>
      <c r="I30" s="276"/>
      <c r="J30" s="277"/>
      <c r="K30" s="278">
        <v>532024.74559552269</v>
      </c>
      <c r="L30" s="278">
        <f t="shared" si="1"/>
        <v>558625.98287529883</v>
      </c>
      <c r="M30" s="334">
        <v>1000</v>
      </c>
      <c r="N30" s="327"/>
      <c r="O30" s="278">
        <v>472056.75821228797</v>
      </c>
      <c r="P30" s="327">
        <f t="shared" si="0"/>
        <v>1.1270355446458127</v>
      </c>
    </row>
    <row r="31" spans="1:16" s="65" customFormat="1" ht="15" customHeight="1">
      <c r="A31" s="269">
        <v>20</v>
      </c>
      <c r="B31" s="270">
        <v>325352556</v>
      </c>
      <c r="C31" s="271" t="s">
        <v>1065</v>
      </c>
      <c r="D31" s="272">
        <v>7</v>
      </c>
      <c r="E31" s="346" t="s">
        <v>1094</v>
      </c>
      <c r="F31" s="274"/>
      <c r="G31" s="275"/>
      <c r="H31" s="276"/>
      <c r="I31" s="276"/>
      <c r="J31" s="277"/>
      <c r="K31" s="344"/>
      <c r="L31" s="344"/>
      <c r="M31" s="334">
        <v>1000</v>
      </c>
      <c r="N31" s="327"/>
      <c r="O31" s="344"/>
      <c r="P31" s="327" t="e">
        <f t="shared" si="0"/>
        <v>#DIV/0!</v>
      </c>
    </row>
    <row r="32" spans="1:16" s="65" customFormat="1" ht="15" customHeight="1">
      <c r="A32" s="269">
        <v>21</v>
      </c>
      <c r="B32" s="270">
        <v>325352557</v>
      </c>
      <c r="C32" s="271" t="s">
        <v>1066</v>
      </c>
      <c r="D32" s="272">
        <v>19</v>
      </c>
      <c r="E32" s="346" t="s">
        <v>1094</v>
      </c>
      <c r="F32" s="274"/>
      <c r="G32" s="275"/>
      <c r="H32" s="276"/>
      <c r="I32" s="276"/>
      <c r="J32" s="277"/>
      <c r="K32" s="278">
        <v>749887.91631591041</v>
      </c>
      <c r="L32" s="278">
        <f t="shared" si="1"/>
        <v>787382.31213170593</v>
      </c>
      <c r="M32" s="334">
        <v>1000</v>
      </c>
      <c r="N32" s="327"/>
      <c r="O32" s="278">
        <v>664243.11146206886</v>
      </c>
      <c r="P32" s="327">
        <f t="shared" si="0"/>
        <v>1.1289359323054602</v>
      </c>
    </row>
    <row r="33" spans="1:16" s="65" customFormat="1" ht="15" customHeight="1">
      <c r="A33" s="269">
        <v>22</v>
      </c>
      <c r="B33" s="270">
        <v>325352558</v>
      </c>
      <c r="C33" s="271" t="s">
        <v>1067</v>
      </c>
      <c r="D33" s="272">
        <v>19</v>
      </c>
      <c r="E33" s="346" t="s">
        <v>1094</v>
      </c>
      <c r="F33" s="274"/>
      <c r="G33" s="275"/>
      <c r="H33" s="276"/>
      <c r="I33" s="276"/>
      <c r="J33" s="277"/>
      <c r="K33" s="344"/>
      <c r="L33" s="344"/>
      <c r="M33" s="334">
        <v>1000</v>
      </c>
      <c r="N33" s="327"/>
      <c r="O33" s="344"/>
      <c r="P33" s="327" t="e">
        <f t="shared" si="0"/>
        <v>#DIV/0!</v>
      </c>
    </row>
    <row r="34" spans="1:16" s="65" customFormat="1" ht="15" customHeight="1">
      <c r="A34" s="269">
        <v>23</v>
      </c>
      <c r="B34" s="270">
        <v>325352559</v>
      </c>
      <c r="C34" s="271" t="s">
        <v>1068</v>
      </c>
      <c r="D34" s="272">
        <v>19</v>
      </c>
      <c r="E34" s="346" t="s">
        <v>1094</v>
      </c>
      <c r="F34" s="274"/>
      <c r="G34" s="275"/>
      <c r="H34" s="276"/>
      <c r="I34" s="276"/>
      <c r="J34" s="277"/>
      <c r="K34" s="278">
        <v>1022319.2352569033</v>
      </c>
      <c r="L34" s="278">
        <f t="shared" si="1"/>
        <v>1073435.1970197486</v>
      </c>
      <c r="M34" s="334">
        <v>1000</v>
      </c>
      <c r="N34" s="327"/>
      <c r="O34" s="278">
        <v>904312.62576453853</v>
      </c>
      <c r="P34" s="327">
        <f t="shared" si="0"/>
        <v>1.1304931570457704</v>
      </c>
    </row>
    <row r="35" spans="1:16" s="65" customFormat="1" ht="15" customHeight="1">
      <c r="A35" s="269">
        <v>24</v>
      </c>
      <c r="B35" s="270">
        <v>325352560</v>
      </c>
      <c r="C35" s="271" t="s">
        <v>1069</v>
      </c>
      <c r="D35" s="272">
        <v>19</v>
      </c>
      <c r="E35" s="346" t="s">
        <v>1094</v>
      </c>
      <c r="F35" s="274"/>
      <c r="G35" s="275"/>
      <c r="H35" s="276"/>
      <c r="I35" s="276"/>
      <c r="J35" s="277"/>
      <c r="K35" s="344"/>
      <c r="L35" s="344"/>
      <c r="M35" s="334">
        <v>1000</v>
      </c>
      <c r="N35" s="327"/>
      <c r="O35" s="344"/>
      <c r="P35" s="327" t="e">
        <f t="shared" si="0"/>
        <v>#DIV/0!</v>
      </c>
    </row>
    <row r="36" spans="1:16" s="65" customFormat="1" ht="15" customHeight="1">
      <c r="A36" s="269">
        <v>25</v>
      </c>
      <c r="B36" s="270">
        <v>325352561</v>
      </c>
      <c r="C36" s="271" t="s">
        <v>1070</v>
      </c>
      <c r="D36" s="272">
        <v>19</v>
      </c>
      <c r="E36" s="346" t="s">
        <v>1094</v>
      </c>
      <c r="F36" s="274"/>
      <c r="G36" s="275"/>
      <c r="H36" s="276"/>
      <c r="I36" s="276"/>
      <c r="J36" s="277"/>
      <c r="K36" s="344"/>
      <c r="L36" s="344"/>
      <c r="M36" s="334">
        <v>500</v>
      </c>
      <c r="N36" s="327"/>
      <c r="O36" s="344"/>
      <c r="P36" s="327" t="e">
        <f t="shared" si="0"/>
        <v>#DIV/0!</v>
      </c>
    </row>
    <row r="37" spans="1:16" s="65" customFormat="1" ht="15" customHeight="1">
      <c r="A37" s="269">
        <v>26</v>
      </c>
      <c r="B37" s="270">
        <v>325352562</v>
      </c>
      <c r="C37" s="271" t="s">
        <v>1071</v>
      </c>
      <c r="D37" s="272">
        <v>19</v>
      </c>
      <c r="E37" s="346" t="s">
        <v>1094</v>
      </c>
      <c r="F37" s="274"/>
      <c r="G37" s="275"/>
      <c r="H37" s="276"/>
      <c r="I37" s="276"/>
      <c r="J37" s="277"/>
      <c r="K37" s="278">
        <v>1390415.5493263209</v>
      </c>
      <c r="L37" s="278">
        <f t="shared" si="1"/>
        <v>1459936.3267926369</v>
      </c>
      <c r="M37" s="334">
        <v>500</v>
      </c>
      <c r="N37" s="327"/>
      <c r="O37" s="278">
        <v>1227418.4252685078</v>
      </c>
      <c r="P37" s="327">
        <f t="shared" si="0"/>
        <v>1.132796706243151</v>
      </c>
    </row>
    <row r="38" spans="1:16" s="65" customFormat="1" ht="15" customHeight="1">
      <c r="A38" s="269">
        <v>27</v>
      </c>
      <c r="B38" s="270">
        <v>325352563</v>
      </c>
      <c r="C38" s="271" t="s">
        <v>1072</v>
      </c>
      <c r="D38" s="272">
        <v>19</v>
      </c>
      <c r="E38" s="346" t="s">
        <v>1094</v>
      </c>
      <c r="F38" s="274"/>
      <c r="G38" s="275"/>
      <c r="H38" s="276"/>
      <c r="I38" s="276"/>
      <c r="J38" s="277"/>
      <c r="K38" s="344"/>
      <c r="L38" s="344"/>
      <c r="M38" s="334">
        <v>500</v>
      </c>
      <c r="N38" s="327"/>
      <c r="O38" s="344"/>
      <c r="P38" s="327" t="e">
        <f t="shared" si="0"/>
        <v>#DIV/0!</v>
      </c>
    </row>
    <row r="39" spans="1:16" s="65" customFormat="1" ht="15" customHeight="1">
      <c r="A39" s="269">
        <v>28</v>
      </c>
      <c r="B39" s="270">
        <v>325352564</v>
      </c>
      <c r="C39" s="271" t="s">
        <v>1073</v>
      </c>
      <c r="D39" s="272">
        <v>37</v>
      </c>
      <c r="E39" s="346" t="s">
        <v>1094</v>
      </c>
      <c r="F39" s="274"/>
      <c r="G39" s="275"/>
      <c r="H39" s="276"/>
      <c r="I39" s="276"/>
      <c r="J39" s="277"/>
      <c r="K39" s="278">
        <v>1739233.1314065438</v>
      </c>
      <c r="L39" s="278">
        <f t="shared" si="1"/>
        <v>1826194.787976871</v>
      </c>
      <c r="M39" s="334">
        <v>500</v>
      </c>
      <c r="N39" s="327"/>
      <c r="O39" s="278">
        <v>1534255.8123312218</v>
      </c>
      <c r="P39" s="327">
        <f t="shared" si="0"/>
        <v>1.1336004839791805</v>
      </c>
    </row>
    <row r="40" spans="1:16" s="65" customFormat="1" ht="15" customHeight="1">
      <c r="A40" s="269">
        <v>29</v>
      </c>
      <c r="B40" s="270">
        <v>325352565</v>
      </c>
      <c r="C40" s="271" t="s">
        <v>1074</v>
      </c>
      <c r="D40" s="272">
        <v>37</v>
      </c>
      <c r="E40" s="346" t="s">
        <v>1094</v>
      </c>
      <c r="F40" s="274"/>
      <c r="G40" s="275"/>
      <c r="H40" s="276"/>
      <c r="I40" s="276"/>
      <c r="J40" s="277"/>
      <c r="K40" s="344"/>
      <c r="L40" s="344"/>
      <c r="M40" s="334">
        <v>500</v>
      </c>
      <c r="N40" s="327"/>
      <c r="O40" s="344"/>
      <c r="P40" s="327" t="e">
        <f t="shared" si="0"/>
        <v>#DIV/0!</v>
      </c>
    </row>
    <row r="41" spans="1:16" s="65" customFormat="1" ht="15" customHeight="1">
      <c r="A41" s="269">
        <v>30</v>
      </c>
      <c r="B41" s="270">
        <v>325352566</v>
      </c>
      <c r="C41" s="271" t="s">
        <v>1075</v>
      </c>
      <c r="D41" s="272">
        <v>37</v>
      </c>
      <c r="E41" s="346" t="s">
        <v>1094</v>
      </c>
      <c r="F41" s="274"/>
      <c r="G41" s="275"/>
      <c r="H41" s="276"/>
      <c r="I41" s="276"/>
      <c r="J41" s="277"/>
      <c r="K41" s="278">
        <v>2170156.6710751536</v>
      </c>
      <c r="L41" s="278">
        <f t="shared" si="1"/>
        <v>2278664.5046289116</v>
      </c>
      <c r="M41" s="334">
        <v>500</v>
      </c>
      <c r="N41" s="327"/>
      <c r="O41" s="278">
        <v>1913728.6042460501</v>
      </c>
      <c r="P41" s="327">
        <f t="shared" si="0"/>
        <v>1.1339939562277317</v>
      </c>
    </row>
    <row r="42" spans="1:16" s="65" customFormat="1" ht="15" customHeight="1">
      <c r="A42" s="269">
        <v>31</v>
      </c>
      <c r="B42" s="270">
        <v>325352567</v>
      </c>
      <c r="C42" s="271" t="s">
        <v>1076</v>
      </c>
      <c r="D42" s="272">
        <v>37</v>
      </c>
      <c r="E42" s="346" t="s">
        <v>1094</v>
      </c>
      <c r="F42" s="274"/>
      <c r="G42" s="275"/>
      <c r="H42" s="276"/>
      <c r="I42" s="276"/>
      <c r="J42" s="277"/>
      <c r="K42" s="278">
        <v>2685454.7813575757</v>
      </c>
      <c r="L42" s="278">
        <f t="shared" si="1"/>
        <v>2819727.5204254547</v>
      </c>
      <c r="M42" s="334">
        <v>500</v>
      </c>
      <c r="N42" s="327"/>
      <c r="O42" s="278">
        <v>2367795.4148553996</v>
      </c>
      <c r="P42" s="327">
        <f t="shared" si="0"/>
        <v>1.1341582826409753</v>
      </c>
    </row>
    <row r="43" spans="1:16" s="65" customFormat="1" ht="15" customHeight="1">
      <c r="A43" s="269">
        <v>32</v>
      </c>
      <c r="B43" s="270">
        <v>325352568</v>
      </c>
      <c r="C43" s="271" t="s">
        <v>1077</v>
      </c>
      <c r="D43" s="272">
        <v>37</v>
      </c>
      <c r="E43" s="346" t="s">
        <v>1094</v>
      </c>
      <c r="F43" s="274"/>
      <c r="G43" s="275"/>
      <c r="H43" s="276"/>
      <c r="I43" s="276"/>
      <c r="J43" s="277"/>
      <c r="K43" s="344"/>
      <c r="L43" s="344"/>
      <c r="M43" s="334">
        <v>250</v>
      </c>
      <c r="N43" s="327"/>
      <c r="O43" s="344"/>
      <c r="P43" s="327" t="e">
        <f t="shared" si="0"/>
        <v>#DIV/0!</v>
      </c>
    </row>
    <row r="44" spans="1:16" s="65" customFormat="1" ht="15" customHeight="1">
      <c r="A44" s="269">
        <v>33</v>
      </c>
      <c r="B44" s="270">
        <v>325352569</v>
      </c>
      <c r="C44" s="271" t="s">
        <v>1078</v>
      </c>
      <c r="D44" s="272">
        <v>37</v>
      </c>
      <c r="E44" s="346" t="s">
        <v>1094</v>
      </c>
      <c r="F44" s="274"/>
      <c r="G44" s="275"/>
      <c r="H44" s="276"/>
      <c r="I44" s="276"/>
      <c r="J44" s="277"/>
      <c r="K44" s="278">
        <v>3425384.8386454517</v>
      </c>
      <c r="L44" s="278">
        <f t="shared" si="1"/>
        <v>3596654.0805777246</v>
      </c>
      <c r="M44" s="334">
        <v>250</v>
      </c>
      <c r="N44" s="327"/>
      <c r="O44" s="278">
        <v>3017659.7243477884</v>
      </c>
      <c r="P44" s="327">
        <f t="shared" si="0"/>
        <v>1.1351130185447882</v>
      </c>
    </row>
    <row r="45" spans="1:16" s="65" customFormat="1" ht="15" customHeight="1">
      <c r="A45" s="269">
        <v>34</v>
      </c>
      <c r="B45" s="270">
        <v>325352570</v>
      </c>
      <c r="C45" s="271" t="s">
        <v>1079</v>
      </c>
      <c r="D45" s="272">
        <v>37</v>
      </c>
      <c r="E45" s="346" t="s">
        <v>1094</v>
      </c>
      <c r="F45" s="274"/>
      <c r="G45" s="275"/>
      <c r="H45" s="276"/>
      <c r="I45" s="276"/>
      <c r="J45" s="277"/>
      <c r="K45" s="344"/>
      <c r="L45" s="344"/>
      <c r="M45" s="334">
        <v>250</v>
      </c>
      <c r="N45" s="327"/>
      <c r="O45" s="344"/>
      <c r="P45" s="327" t="e">
        <f t="shared" si="0"/>
        <v>#DIV/0!</v>
      </c>
    </row>
    <row r="46" spans="1:16" s="65" customFormat="1" ht="15" customHeight="1">
      <c r="A46" s="269">
        <v>35</v>
      </c>
      <c r="B46" s="270">
        <v>325352571</v>
      </c>
      <c r="C46" s="271" t="s">
        <v>1080</v>
      </c>
      <c r="D46" s="272">
        <v>37</v>
      </c>
      <c r="E46" s="346" t="s">
        <v>1094</v>
      </c>
      <c r="F46" s="274"/>
      <c r="G46" s="275"/>
      <c r="H46" s="276"/>
      <c r="I46" s="276"/>
      <c r="J46" s="277"/>
      <c r="K46" s="278">
        <v>4268159.9567935439</v>
      </c>
      <c r="L46" s="278">
        <f t="shared" si="1"/>
        <v>4481567.954633221</v>
      </c>
      <c r="M46" s="334">
        <v>250</v>
      </c>
      <c r="N46" s="327"/>
      <c r="O46" s="278">
        <v>3757497.0083121909</v>
      </c>
      <c r="P46" s="327">
        <f t="shared" si="0"/>
        <v>1.1359050845154857</v>
      </c>
    </row>
    <row r="47" spans="1:16" s="65" customFormat="1" ht="15" customHeight="1" thickBot="1">
      <c r="A47" s="405">
        <v>36</v>
      </c>
      <c r="B47" s="281">
        <v>325352572</v>
      </c>
      <c r="C47" s="282" t="s">
        <v>1081</v>
      </c>
      <c r="D47" s="283">
        <v>61</v>
      </c>
      <c r="E47" s="347" t="s">
        <v>1094</v>
      </c>
      <c r="F47" s="285"/>
      <c r="G47" s="286"/>
      <c r="H47" s="287"/>
      <c r="I47" s="287"/>
      <c r="J47" s="288"/>
      <c r="K47" s="289">
        <v>5704899.3629481439</v>
      </c>
      <c r="L47" s="289">
        <f>K47*1.05</f>
        <v>5990144.3310955511</v>
      </c>
      <c r="M47" s="339">
        <v>200</v>
      </c>
      <c r="N47" s="327"/>
      <c r="O47" s="289">
        <v>5019537.2750755129</v>
      </c>
      <c r="P47" s="327">
        <f t="shared" si="0"/>
        <v>1.1365388979728854</v>
      </c>
    </row>
    <row r="48" spans="1:16" s="6" customFormat="1" ht="5.25" customHeight="1" thickTop="1">
      <c r="E48" s="7"/>
      <c r="G48" s="7"/>
      <c r="H48" s="8"/>
      <c r="I48" s="8"/>
      <c r="J48" s="8"/>
      <c r="K48" s="9"/>
      <c r="L48" s="9"/>
      <c r="M48" s="26"/>
      <c r="O48" s="7"/>
    </row>
    <row r="49" spans="1:15" s="162" customFormat="1" ht="17.25" customHeight="1">
      <c r="A49" s="398" t="s">
        <v>793</v>
      </c>
      <c r="D49" s="11"/>
      <c r="E49" s="11"/>
      <c r="F49" s="11"/>
      <c r="G49" s="417"/>
      <c r="H49" s="417"/>
      <c r="I49" s="417"/>
      <c r="J49" s="417"/>
      <c r="K49" s="417"/>
      <c r="L49" s="417"/>
      <c r="M49" s="417"/>
      <c r="N49" s="401"/>
      <c r="O49" s="216"/>
    </row>
    <row r="50" spans="1:15" s="162" customFormat="1" ht="12.75" customHeight="1">
      <c r="A50" s="399" t="s">
        <v>1169</v>
      </c>
      <c r="B50" s="253"/>
      <c r="D50" s="11"/>
      <c r="E50" s="11"/>
      <c r="F50" s="11"/>
      <c r="G50" s="417" t="s">
        <v>1170</v>
      </c>
      <c r="H50" s="417"/>
      <c r="I50" s="417"/>
      <c r="J50" s="417"/>
      <c r="K50" s="417"/>
      <c r="L50" s="417"/>
      <c r="M50" s="417"/>
      <c r="N50" s="402"/>
      <c r="O50" s="216"/>
    </row>
    <row r="51" spans="1:15" s="162" customFormat="1" ht="12.75" customHeight="1">
      <c r="A51" s="399" t="s">
        <v>1171</v>
      </c>
      <c r="B51" s="215"/>
      <c r="C51" s="216"/>
      <c r="D51" s="216"/>
      <c r="E51" s="14"/>
      <c r="F51" s="15"/>
      <c r="G51" s="457" t="s">
        <v>1172</v>
      </c>
      <c r="H51" s="457"/>
      <c r="I51" s="457"/>
      <c r="J51" s="457"/>
      <c r="K51" s="457"/>
      <c r="L51" s="457"/>
      <c r="M51" s="457"/>
      <c r="N51" s="402"/>
      <c r="O51" s="217"/>
    </row>
    <row r="52" spans="1:15" s="4" customFormat="1" ht="12.75" customHeight="1">
      <c r="A52" s="399" t="s">
        <v>1173</v>
      </c>
      <c r="B52" s="215"/>
      <c r="C52" s="18"/>
      <c r="D52" s="19"/>
      <c r="E52" s="19"/>
      <c r="F52" s="19"/>
      <c r="G52" s="20"/>
      <c r="H52" s="20"/>
      <c r="I52" s="20"/>
      <c r="J52" s="402"/>
      <c r="K52" s="21"/>
      <c r="L52" s="21"/>
      <c r="M52" s="27"/>
      <c r="N52" s="27"/>
      <c r="O52" s="22"/>
    </row>
    <row r="53" spans="1:15" s="162" customFormat="1" ht="12.75" customHeight="1">
      <c r="A53" s="399" t="s">
        <v>1174</v>
      </c>
      <c r="B53" s="215"/>
      <c r="E53" s="23"/>
      <c r="K53" s="217"/>
      <c r="L53" s="217"/>
      <c r="M53" s="400"/>
      <c r="N53" s="400"/>
    </row>
    <row r="54" spans="1:15">
      <c r="A54" s="399" t="s">
        <v>1175</v>
      </c>
      <c r="B54" s="255"/>
      <c r="C54" s="255"/>
      <c r="D54" s="255"/>
      <c r="E54" s="255"/>
      <c r="F54" s="255"/>
      <c r="G54" s="416"/>
      <c r="H54" s="416"/>
      <c r="I54" s="416"/>
      <c r="J54" s="416"/>
      <c r="K54" s="416"/>
      <c r="L54" s="416"/>
      <c r="M54" s="416"/>
      <c r="N54" s="28"/>
      <c r="O54"/>
    </row>
    <row r="55" spans="1:15" ht="15" customHeight="1">
      <c r="A55" s="254"/>
      <c r="B55" s="254"/>
      <c r="C55" s="254"/>
      <c r="D55" s="254"/>
      <c r="E55" s="254"/>
      <c r="F55" s="254"/>
      <c r="G55" s="451" t="s">
        <v>1176</v>
      </c>
      <c r="H55" s="451"/>
      <c r="I55" s="451"/>
      <c r="J55" s="451"/>
      <c r="K55" s="451"/>
      <c r="L55" s="451"/>
      <c r="M55" s="451"/>
      <c r="N55" s="403"/>
      <c r="O55"/>
    </row>
    <row r="56" spans="1:15" s="6" customFormat="1" ht="11.25">
      <c r="D56" s="162"/>
      <c r="E56" s="7"/>
      <c r="G56" s="7"/>
      <c r="H56" s="8"/>
      <c r="I56" s="8"/>
      <c r="J56" s="8"/>
      <c r="K56" s="9"/>
      <c r="L56" s="9"/>
      <c r="M56" s="26"/>
      <c r="O56" s="7"/>
    </row>
    <row r="57" spans="1:15" s="6" customFormat="1" ht="11.25">
      <c r="E57" s="7"/>
      <c r="G57" s="7"/>
      <c r="H57" s="8"/>
      <c r="I57" s="8"/>
      <c r="J57" s="8"/>
      <c r="K57" s="9"/>
      <c r="L57" s="9"/>
      <c r="M57" s="26"/>
      <c r="O57" s="7"/>
    </row>
    <row r="58" spans="1:15" s="6" customFormat="1" ht="11.25">
      <c r="E58" s="7"/>
      <c r="G58" s="7"/>
      <c r="H58" s="8"/>
      <c r="I58" s="8"/>
      <c r="J58" s="8"/>
      <c r="K58" s="9"/>
      <c r="L58" s="9"/>
      <c r="M58" s="26"/>
      <c r="O58" s="7"/>
    </row>
    <row r="59" spans="1:15" s="6" customFormat="1" ht="11.25">
      <c r="E59" s="7"/>
      <c r="G59" s="7"/>
      <c r="H59" s="8"/>
      <c r="I59" s="8"/>
      <c r="J59" s="8"/>
      <c r="K59" s="9"/>
      <c r="L59" s="9"/>
      <c r="M59" s="26"/>
      <c r="O59" s="7"/>
    </row>
    <row r="60" spans="1:15" s="6" customFormat="1" ht="11.25">
      <c r="E60" s="7"/>
      <c r="G60" s="7"/>
      <c r="H60" s="8"/>
      <c r="I60" s="8"/>
      <c r="J60" s="8"/>
      <c r="K60" s="9"/>
      <c r="L60" s="9"/>
      <c r="M60" s="26"/>
      <c r="O60" s="7"/>
    </row>
  </sheetData>
  <mergeCells count="17">
    <mergeCell ref="G50:M50"/>
    <mergeCell ref="G51:M51"/>
    <mergeCell ref="G55:M55"/>
    <mergeCell ref="G49:M49"/>
    <mergeCell ref="A4:M4"/>
    <mergeCell ref="A5:M5"/>
    <mergeCell ref="A9:A11"/>
    <mergeCell ref="B9:B11"/>
    <mergeCell ref="C9:C11"/>
    <mergeCell ref="D9:G9"/>
    <mergeCell ref="H9:H10"/>
    <mergeCell ref="I9:I10"/>
    <mergeCell ref="J9:J10"/>
    <mergeCell ref="M9:M10"/>
    <mergeCell ref="D10:E10"/>
    <mergeCell ref="F10:G10"/>
    <mergeCell ref="K9:L9"/>
  </mergeCells>
  <pageMargins left="1.02" right="0.25" top="0.6" bottom="0" header="0" footer="0.25"/>
  <pageSetup paperSize="9" orientation="portrait" r:id="rId1"/>
  <headerFooter alignWithMargins="0">
    <oddFooter>&amp;CTrang 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P72"/>
  <sheetViews>
    <sheetView topLeftCell="A2" zoomScale="120" zoomScaleNormal="120" workbookViewId="0">
      <selection activeCell="K12" sqref="K12:K58"/>
    </sheetView>
  </sheetViews>
  <sheetFormatPr defaultRowHeight="12.75"/>
  <cols>
    <col min="1" max="1" width="3.42578125" customWidth="1"/>
    <col min="2" max="2" width="13.140625" customWidth="1"/>
    <col min="3" max="3" width="21.42578125" customWidth="1"/>
    <col min="4" max="4" width="5.7109375" customWidth="1"/>
    <col min="5" max="5" width="7.5703125" style="1" bestFit="1" customWidth="1"/>
    <col min="6" max="6" width="5.7109375" customWidth="1"/>
    <col min="7" max="7" width="7.5703125" style="1" bestFit="1" customWidth="1"/>
    <col min="8" max="8" width="1.42578125" style="2" hidden="1" customWidth="1"/>
    <col min="9" max="9" width="1.85546875" style="2" hidden="1" customWidth="1"/>
    <col min="10" max="10" width="2.140625" style="2" hidden="1" customWidth="1"/>
    <col min="11" max="11" width="12.42578125" style="3" customWidth="1"/>
    <col min="12" max="12" width="10.5703125" style="3" customWidth="1"/>
    <col min="13" max="13" width="9.85546875" style="28" customWidth="1"/>
  </cols>
  <sheetData>
    <row r="3" spans="1:16" ht="15" customHeight="1"/>
    <row r="4" spans="1:16" ht="20.25" customHeight="1">
      <c r="A4" s="429" t="s">
        <v>794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</row>
    <row r="5" spans="1:16" ht="13.5">
      <c r="A5" s="343" t="s">
        <v>1160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1:16">
      <c r="B6" s="34"/>
      <c r="C6" s="468" t="s">
        <v>1161</v>
      </c>
      <c r="D6" s="468"/>
      <c r="E6" s="468"/>
      <c r="F6" s="468"/>
      <c r="G6" s="468"/>
      <c r="H6" s="468"/>
      <c r="I6" s="468"/>
      <c r="J6" s="468"/>
      <c r="K6" s="468"/>
      <c r="L6" s="391"/>
      <c r="M6" s="34"/>
    </row>
    <row r="7" spans="1:16" ht="13.5" thickBot="1">
      <c r="B7" s="34"/>
      <c r="C7" s="330" t="s">
        <v>1089</v>
      </c>
      <c r="D7" s="330"/>
      <c r="E7" s="330"/>
      <c r="F7" s="330"/>
      <c r="G7" s="330"/>
      <c r="H7" s="330"/>
      <c r="I7" s="330"/>
      <c r="J7" s="330"/>
      <c r="K7" s="330"/>
      <c r="L7" s="393"/>
      <c r="M7" s="34"/>
    </row>
    <row r="8" spans="1:16" ht="7.5" hidden="1" customHeight="1" thickBot="1"/>
    <row r="9" spans="1:16" s="4" customFormat="1" ht="30.75" customHeight="1" thickTop="1">
      <c r="A9" s="471" t="s">
        <v>730</v>
      </c>
      <c r="B9" s="473" t="s">
        <v>731</v>
      </c>
      <c r="C9" s="460" t="s">
        <v>732</v>
      </c>
      <c r="D9" s="469" t="s">
        <v>0</v>
      </c>
      <c r="E9" s="470"/>
      <c r="F9" s="470"/>
      <c r="G9" s="470"/>
      <c r="H9" s="454" t="s">
        <v>1</v>
      </c>
      <c r="I9" s="454" t="s">
        <v>2</v>
      </c>
      <c r="J9" s="462" t="s">
        <v>3</v>
      </c>
      <c r="K9" s="489" t="s">
        <v>1093</v>
      </c>
      <c r="L9" s="490"/>
      <c r="M9" s="491" t="s">
        <v>738</v>
      </c>
    </row>
    <row r="10" spans="1:16" s="4" customFormat="1" ht="12.75" customHeight="1">
      <c r="A10" s="472"/>
      <c r="B10" s="474"/>
      <c r="C10" s="461"/>
      <c r="D10" s="467" t="s">
        <v>4</v>
      </c>
      <c r="E10" s="453"/>
      <c r="F10" s="453" t="s">
        <v>733</v>
      </c>
      <c r="G10" s="453"/>
      <c r="H10" s="455"/>
      <c r="I10" s="455"/>
      <c r="J10" s="463"/>
      <c r="K10" s="332" t="s">
        <v>1091</v>
      </c>
      <c r="L10" s="392" t="s">
        <v>1092</v>
      </c>
      <c r="M10" s="492"/>
    </row>
    <row r="11" spans="1:16" s="5" customFormat="1" ht="10.5">
      <c r="A11" s="472"/>
      <c r="B11" s="474"/>
      <c r="C11" s="461"/>
      <c r="D11" s="262" t="s">
        <v>729</v>
      </c>
      <c r="E11" s="263" t="s">
        <v>5</v>
      </c>
      <c r="F11" s="264" t="s">
        <v>729</v>
      </c>
      <c r="G11" s="263" t="s">
        <v>5</v>
      </c>
      <c r="H11" s="265" t="s">
        <v>6</v>
      </c>
      <c r="I11" s="265" t="s">
        <v>6</v>
      </c>
      <c r="J11" s="266" t="s">
        <v>6</v>
      </c>
      <c r="K11" s="337" t="s">
        <v>779</v>
      </c>
      <c r="L11" s="338" t="s">
        <v>779</v>
      </c>
      <c r="M11" s="333" t="s">
        <v>739</v>
      </c>
    </row>
    <row r="12" spans="1:16" s="59" customFormat="1" ht="12.95" customHeight="1">
      <c r="A12" s="299">
        <v>1</v>
      </c>
      <c r="B12" s="305">
        <v>325462501</v>
      </c>
      <c r="C12" s="306" t="s">
        <v>1112</v>
      </c>
      <c r="D12" s="301">
        <v>7</v>
      </c>
      <c r="E12" s="294">
        <v>0.67</v>
      </c>
      <c r="F12" s="293">
        <v>7</v>
      </c>
      <c r="G12" s="294">
        <v>0.52</v>
      </c>
      <c r="H12" s="295"/>
      <c r="I12" s="295"/>
      <c r="J12" s="303"/>
      <c r="K12" s="309"/>
      <c r="L12" s="340">
        <f>K12*1.05</f>
        <v>0</v>
      </c>
      <c r="M12" s="341">
        <v>2000</v>
      </c>
      <c r="N12" s="327"/>
      <c r="O12" s="309">
        <v>38773.818219982335</v>
      </c>
      <c r="P12" s="327">
        <f t="shared" ref="P12:P59" si="0">K12/O12</f>
        <v>0</v>
      </c>
    </row>
    <row r="13" spans="1:16" s="59" customFormat="1" ht="12.95" customHeight="1">
      <c r="A13" s="299">
        <v>2</v>
      </c>
      <c r="B13" s="305">
        <v>325462502</v>
      </c>
      <c r="C13" s="306" t="s">
        <v>1113</v>
      </c>
      <c r="D13" s="301">
        <v>7</v>
      </c>
      <c r="E13" s="294">
        <v>0.85</v>
      </c>
      <c r="F13" s="293">
        <v>7</v>
      </c>
      <c r="G13" s="294">
        <v>0.67</v>
      </c>
      <c r="H13" s="295"/>
      <c r="I13" s="295"/>
      <c r="J13" s="303"/>
      <c r="K13" s="309"/>
      <c r="L13" s="340">
        <f t="shared" ref="L13:L58" si="1">K13*1.05</f>
        <v>0</v>
      </c>
      <c r="M13" s="341">
        <v>2000</v>
      </c>
      <c r="N13" s="327"/>
      <c r="O13" s="309">
        <v>53171.230975147308</v>
      </c>
      <c r="P13" s="327">
        <f t="shared" si="0"/>
        <v>0</v>
      </c>
    </row>
    <row r="14" spans="1:16" s="59" customFormat="1" ht="12.95" customHeight="1">
      <c r="A14" s="299">
        <v>3</v>
      </c>
      <c r="B14" s="305">
        <v>325462503</v>
      </c>
      <c r="C14" s="306" t="s">
        <v>1114</v>
      </c>
      <c r="D14" s="301">
        <v>7</v>
      </c>
      <c r="E14" s="294">
        <v>1.05</v>
      </c>
      <c r="F14" s="293">
        <v>7</v>
      </c>
      <c r="G14" s="294">
        <v>0.85</v>
      </c>
      <c r="H14" s="295"/>
      <c r="I14" s="295"/>
      <c r="J14" s="303"/>
      <c r="K14" s="309"/>
      <c r="L14" s="340">
        <f t="shared" si="1"/>
        <v>0</v>
      </c>
      <c r="M14" s="341">
        <v>2000</v>
      </c>
      <c r="N14" s="327"/>
      <c r="O14" s="309">
        <v>71198.761935309638</v>
      </c>
      <c r="P14" s="327">
        <f t="shared" si="0"/>
        <v>0</v>
      </c>
    </row>
    <row r="15" spans="1:16" s="59" customFormat="1" ht="12.95" customHeight="1">
      <c r="A15" s="299">
        <v>4</v>
      </c>
      <c r="B15" s="305">
        <v>325462504</v>
      </c>
      <c r="C15" s="306" t="s">
        <v>1115</v>
      </c>
      <c r="D15" s="301">
        <v>7</v>
      </c>
      <c r="E15" s="294">
        <v>1.2</v>
      </c>
      <c r="F15" s="293">
        <v>7</v>
      </c>
      <c r="G15" s="294">
        <v>1.05</v>
      </c>
      <c r="H15" s="295"/>
      <c r="I15" s="295"/>
      <c r="J15" s="303"/>
      <c r="K15" s="350"/>
      <c r="L15" s="351">
        <f t="shared" si="1"/>
        <v>0</v>
      </c>
      <c r="M15" s="341">
        <v>1000</v>
      </c>
      <c r="N15" s="327"/>
      <c r="O15" s="350">
        <v>90774.826153120215</v>
      </c>
      <c r="P15" s="327">
        <f t="shared" si="0"/>
        <v>0</v>
      </c>
    </row>
    <row r="16" spans="1:16" s="59" customFormat="1" ht="12.95" customHeight="1">
      <c r="A16" s="299">
        <v>5</v>
      </c>
      <c r="B16" s="305">
        <v>3254632548</v>
      </c>
      <c r="C16" s="306" t="s">
        <v>1116</v>
      </c>
      <c r="D16" s="301">
        <v>7</v>
      </c>
      <c r="E16" s="294" t="s">
        <v>1099</v>
      </c>
      <c r="F16" s="293">
        <v>7</v>
      </c>
      <c r="G16" s="294">
        <v>1.05</v>
      </c>
      <c r="H16" s="295"/>
      <c r="I16" s="295"/>
      <c r="J16" s="303"/>
      <c r="K16" s="309"/>
      <c r="L16" s="340">
        <f t="shared" si="1"/>
        <v>0</v>
      </c>
      <c r="M16" s="341">
        <v>1000</v>
      </c>
      <c r="N16" s="327"/>
      <c r="O16" s="309">
        <v>102977.17657318841</v>
      </c>
      <c r="P16" s="327">
        <f t="shared" si="0"/>
        <v>0</v>
      </c>
    </row>
    <row r="17" spans="1:16" s="59" customFormat="1" ht="12.95" customHeight="1">
      <c r="A17" s="299">
        <v>6</v>
      </c>
      <c r="B17" s="305">
        <v>3254632549</v>
      </c>
      <c r="C17" s="306" t="s">
        <v>1117</v>
      </c>
      <c r="D17" s="301">
        <v>7</v>
      </c>
      <c r="E17" s="294" t="s">
        <v>1099</v>
      </c>
      <c r="F17" s="293">
        <v>7</v>
      </c>
      <c r="G17" s="294">
        <v>1.2</v>
      </c>
      <c r="H17" s="295"/>
      <c r="I17" s="295"/>
      <c r="J17" s="303"/>
      <c r="K17" s="350"/>
      <c r="L17" s="351">
        <f t="shared" si="1"/>
        <v>0</v>
      </c>
      <c r="M17" s="341">
        <v>1000</v>
      </c>
      <c r="N17" s="327"/>
      <c r="O17" s="350">
        <v>107902.14758819858</v>
      </c>
      <c r="P17" s="327">
        <f t="shared" si="0"/>
        <v>0</v>
      </c>
    </row>
    <row r="18" spans="1:16" s="59" customFormat="1" ht="12.95" customHeight="1">
      <c r="A18" s="299">
        <v>7</v>
      </c>
      <c r="B18" s="305">
        <v>325462550</v>
      </c>
      <c r="C18" s="306" t="s">
        <v>1118</v>
      </c>
      <c r="D18" s="301">
        <v>7</v>
      </c>
      <c r="E18" s="294" t="s">
        <v>1099</v>
      </c>
      <c r="F18" s="293">
        <v>7</v>
      </c>
      <c r="G18" s="294" t="s">
        <v>1099</v>
      </c>
      <c r="H18" s="295"/>
      <c r="I18" s="295"/>
      <c r="J18" s="303"/>
      <c r="K18" s="350"/>
      <c r="L18" s="351">
        <f t="shared" si="1"/>
        <v>0</v>
      </c>
      <c r="M18" s="341">
        <v>1000</v>
      </c>
      <c r="N18" s="327"/>
      <c r="O18" s="350">
        <v>135369.31030154511</v>
      </c>
      <c r="P18" s="327">
        <f t="shared" si="0"/>
        <v>0</v>
      </c>
    </row>
    <row r="19" spans="1:16" s="59" customFormat="1" ht="12.95" customHeight="1">
      <c r="A19" s="299">
        <v>8</v>
      </c>
      <c r="B19" s="305">
        <v>325462551</v>
      </c>
      <c r="C19" s="306" t="s">
        <v>1119</v>
      </c>
      <c r="D19" s="301">
        <v>7</v>
      </c>
      <c r="E19" s="294" t="s">
        <v>1099</v>
      </c>
      <c r="F19" s="293">
        <v>7</v>
      </c>
      <c r="G19" s="294">
        <v>1.2</v>
      </c>
      <c r="H19" s="295"/>
      <c r="I19" s="295"/>
      <c r="J19" s="303"/>
      <c r="K19" s="350"/>
      <c r="L19" s="351">
        <f t="shared" si="1"/>
        <v>0</v>
      </c>
      <c r="M19" s="341">
        <v>1000</v>
      </c>
      <c r="N19" s="327"/>
      <c r="O19" s="350">
        <v>139544.06836809532</v>
      </c>
      <c r="P19" s="327">
        <f t="shared" si="0"/>
        <v>0</v>
      </c>
    </row>
    <row r="20" spans="1:16" s="59" customFormat="1" ht="12.95" customHeight="1">
      <c r="A20" s="299">
        <v>9</v>
      </c>
      <c r="B20" s="305">
        <v>325462552</v>
      </c>
      <c r="C20" s="306" t="s">
        <v>1120</v>
      </c>
      <c r="D20" s="301">
        <v>7</v>
      </c>
      <c r="E20" s="294" t="s">
        <v>1099</v>
      </c>
      <c r="F20" s="293">
        <v>7</v>
      </c>
      <c r="G20" s="294" t="s">
        <v>1099</v>
      </c>
      <c r="H20" s="295"/>
      <c r="I20" s="295"/>
      <c r="J20" s="303"/>
      <c r="K20" s="309"/>
      <c r="L20" s="340">
        <f t="shared" si="1"/>
        <v>0</v>
      </c>
      <c r="M20" s="341">
        <v>1000</v>
      </c>
      <c r="N20" s="327"/>
      <c r="O20" s="350">
        <v>145316.88249455433</v>
      </c>
      <c r="P20" s="327">
        <f t="shared" si="0"/>
        <v>0</v>
      </c>
    </row>
    <row r="21" spans="1:16" s="59" customFormat="1" ht="12.95" customHeight="1">
      <c r="A21" s="299">
        <v>10</v>
      </c>
      <c r="B21" s="305">
        <v>325462553</v>
      </c>
      <c r="C21" s="306" t="s">
        <v>1121</v>
      </c>
      <c r="D21" s="301">
        <v>7</v>
      </c>
      <c r="E21" s="294" t="s">
        <v>1099</v>
      </c>
      <c r="F21" s="293">
        <v>7</v>
      </c>
      <c r="G21" s="294" t="s">
        <v>1099</v>
      </c>
      <c r="H21" s="295"/>
      <c r="I21" s="295"/>
      <c r="J21" s="303"/>
      <c r="K21" s="350"/>
      <c r="L21" s="351">
        <f t="shared" si="1"/>
        <v>0</v>
      </c>
      <c r="M21" s="341">
        <v>1000</v>
      </c>
      <c r="N21" s="327"/>
      <c r="O21" s="309">
        <v>149420.35189497611</v>
      </c>
      <c r="P21" s="327">
        <f t="shared" si="0"/>
        <v>0</v>
      </c>
    </row>
    <row r="22" spans="1:16" s="59" customFormat="1" ht="12.95" customHeight="1">
      <c r="A22" s="299">
        <v>11</v>
      </c>
      <c r="B22" s="305">
        <v>325462554</v>
      </c>
      <c r="C22" s="306" t="s">
        <v>1122</v>
      </c>
      <c r="D22" s="301">
        <v>7</v>
      </c>
      <c r="E22" s="294" t="s">
        <v>1099</v>
      </c>
      <c r="F22" s="293">
        <v>7</v>
      </c>
      <c r="G22" s="294" t="s">
        <v>1099</v>
      </c>
      <c r="H22" s="295"/>
      <c r="I22" s="295"/>
      <c r="J22" s="303"/>
      <c r="K22" s="350"/>
      <c r="L22" s="351">
        <f t="shared" si="1"/>
        <v>0</v>
      </c>
      <c r="M22" s="341">
        <v>1000</v>
      </c>
      <c r="N22" s="327"/>
      <c r="O22" s="350">
        <v>192399.51391234618</v>
      </c>
      <c r="P22" s="327">
        <f t="shared" si="0"/>
        <v>0</v>
      </c>
    </row>
    <row r="23" spans="1:16" s="59" customFormat="1" ht="12.95" customHeight="1">
      <c r="A23" s="299">
        <v>12</v>
      </c>
      <c r="B23" s="305">
        <v>325462555</v>
      </c>
      <c r="C23" s="306" t="s">
        <v>1123</v>
      </c>
      <c r="D23" s="301">
        <v>7</v>
      </c>
      <c r="E23" s="294" t="s">
        <v>1099</v>
      </c>
      <c r="F23" s="293">
        <v>7</v>
      </c>
      <c r="G23" s="294" t="s">
        <v>1099</v>
      </c>
      <c r="H23" s="295"/>
      <c r="I23" s="295"/>
      <c r="J23" s="303"/>
      <c r="K23" s="309"/>
      <c r="L23" s="340">
        <f t="shared" si="1"/>
        <v>0</v>
      </c>
      <c r="M23" s="341">
        <v>1000</v>
      </c>
      <c r="N23" s="327"/>
      <c r="O23" s="350">
        <v>219970.66960596282</v>
      </c>
      <c r="P23" s="327">
        <f t="shared" si="0"/>
        <v>0</v>
      </c>
    </row>
    <row r="24" spans="1:16" s="59" customFormat="1" ht="12.95" customHeight="1">
      <c r="A24" s="299">
        <v>13</v>
      </c>
      <c r="B24" s="305">
        <v>325462556</v>
      </c>
      <c r="C24" s="306" t="s">
        <v>1124</v>
      </c>
      <c r="D24" s="301">
        <v>7</v>
      </c>
      <c r="E24" s="294" t="s">
        <v>1099</v>
      </c>
      <c r="F24" s="293">
        <v>7</v>
      </c>
      <c r="G24" s="294" t="s">
        <v>1099</v>
      </c>
      <c r="H24" s="295"/>
      <c r="I24" s="295"/>
      <c r="J24" s="303"/>
      <c r="K24" s="350"/>
      <c r="L24" s="351">
        <f t="shared" si="1"/>
        <v>0</v>
      </c>
      <c r="M24" s="341">
        <v>1000</v>
      </c>
      <c r="N24" s="327"/>
      <c r="O24" s="309">
        <v>223784.33076200733</v>
      </c>
      <c r="P24" s="327">
        <f t="shared" si="0"/>
        <v>0</v>
      </c>
    </row>
    <row r="25" spans="1:16" s="59" customFormat="1" ht="12.95" customHeight="1">
      <c r="A25" s="299">
        <v>14</v>
      </c>
      <c r="B25" s="305">
        <v>325462557</v>
      </c>
      <c r="C25" s="306" t="s">
        <v>1125</v>
      </c>
      <c r="D25" s="301">
        <v>7</v>
      </c>
      <c r="E25" s="294" t="s">
        <v>1099</v>
      </c>
      <c r="F25" s="293">
        <v>7</v>
      </c>
      <c r="G25" s="294" t="s">
        <v>1099</v>
      </c>
      <c r="H25" s="295"/>
      <c r="I25" s="295"/>
      <c r="J25" s="303"/>
      <c r="K25" s="309"/>
      <c r="L25" s="340">
        <f t="shared" si="1"/>
        <v>0</v>
      </c>
      <c r="M25" s="341">
        <v>1000</v>
      </c>
      <c r="N25" s="327"/>
      <c r="O25" s="350">
        <v>251686.36403635101</v>
      </c>
      <c r="P25" s="327">
        <f t="shared" si="0"/>
        <v>0</v>
      </c>
    </row>
    <row r="26" spans="1:16" s="59" customFormat="1" ht="12.95" customHeight="1">
      <c r="A26" s="299">
        <v>15</v>
      </c>
      <c r="B26" s="305">
        <v>325462558</v>
      </c>
      <c r="C26" s="306" t="s">
        <v>1126</v>
      </c>
      <c r="D26" s="301">
        <v>7</v>
      </c>
      <c r="E26" s="294" t="s">
        <v>1099</v>
      </c>
      <c r="F26" s="293">
        <v>7</v>
      </c>
      <c r="G26" s="294" t="s">
        <v>1099</v>
      </c>
      <c r="H26" s="295"/>
      <c r="I26" s="295"/>
      <c r="J26" s="303"/>
      <c r="K26" s="309"/>
      <c r="L26" s="340">
        <f t="shared" si="1"/>
        <v>0</v>
      </c>
      <c r="M26" s="341">
        <v>1000</v>
      </c>
      <c r="N26" s="327"/>
      <c r="O26" s="309">
        <v>286989.84401437035</v>
      </c>
      <c r="P26" s="327">
        <f t="shared" si="0"/>
        <v>0</v>
      </c>
    </row>
    <row r="27" spans="1:16" s="59" customFormat="1" ht="12.95" customHeight="1">
      <c r="A27" s="299">
        <v>16</v>
      </c>
      <c r="B27" s="305">
        <v>325462559</v>
      </c>
      <c r="C27" s="306" t="s">
        <v>1127</v>
      </c>
      <c r="D27" s="301">
        <v>7</v>
      </c>
      <c r="E27" s="294" t="s">
        <v>1099</v>
      </c>
      <c r="F27" s="293">
        <v>7</v>
      </c>
      <c r="G27" s="294" t="s">
        <v>1099</v>
      </c>
      <c r="H27" s="295"/>
      <c r="I27" s="295"/>
      <c r="J27" s="303"/>
      <c r="K27" s="350"/>
      <c r="L27" s="351">
        <f t="shared" si="1"/>
        <v>0</v>
      </c>
      <c r="M27" s="341">
        <v>1000</v>
      </c>
      <c r="N27" s="327"/>
      <c r="O27" s="309">
        <v>308756.9039837087</v>
      </c>
      <c r="P27" s="327">
        <f t="shared" si="0"/>
        <v>0</v>
      </c>
    </row>
    <row r="28" spans="1:16" s="59" customFormat="1" ht="12.95" customHeight="1">
      <c r="A28" s="299">
        <v>17</v>
      </c>
      <c r="B28" s="305">
        <v>325462560</v>
      </c>
      <c r="C28" s="306" t="s">
        <v>1128</v>
      </c>
      <c r="D28" s="301">
        <v>7</v>
      </c>
      <c r="E28" s="294" t="s">
        <v>1099</v>
      </c>
      <c r="F28" s="293">
        <v>7</v>
      </c>
      <c r="G28" s="294" t="s">
        <v>1099</v>
      </c>
      <c r="H28" s="295"/>
      <c r="I28" s="295"/>
      <c r="J28" s="303"/>
      <c r="K28" s="350"/>
      <c r="L28" s="351">
        <f t="shared" si="1"/>
        <v>0</v>
      </c>
      <c r="M28" s="341">
        <v>1000</v>
      </c>
      <c r="N28" s="327"/>
      <c r="O28" s="350">
        <v>320086.76717131783</v>
      </c>
      <c r="P28" s="327">
        <f t="shared" si="0"/>
        <v>0</v>
      </c>
    </row>
    <row r="29" spans="1:16" s="59" customFormat="1" ht="12.95" customHeight="1">
      <c r="A29" s="299">
        <v>18</v>
      </c>
      <c r="B29" s="305">
        <v>325462561</v>
      </c>
      <c r="C29" s="306" t="s">
        <v>1129</v>
      </c>
      <c r="D29" s="301">
        <v>19</v>
      </c>
      <c r="E29" s="294" t="s">
        <v>1099</v>
      </c>
      <c r="F29" s="293">
        <v>7</v>
      </c>
      <c r="G29" s="294" t="s">
        <v>1099</v>
      </c>
      <c r="H29" s="295"/>
      <c r="I29" s="295"/>
      <c r="J29" s="303"/>
      <c r="K29" s="309"/>
      <c r="L29" s="340">
        <f t="shared" si="1"/>
        <v>0</v>
      </c>
      <c r="M29" s="341">
        <v>1000</v>
      </c>
      <c r="N29" s="327"/>
      <c r="O29" s="309">
        <v>326725.67222226452</v>
      </c>
      <c r="P29" s="327">
        <f t="shared" si="0"/>
        <v>0</v>
      </c>
    </row>
    <row r="30" spans="1:16" s="59" customFormat="1" ht="12.95" customHeight="1">
      <c r="A30" s="299">
        <v>19</v>
      </c>
      <c r="B30" s="305">
        <v>325462562</v>
      </c>
      <c r="C30" s="306" t="s">
        <v>1130</v>
      </c>
      <c r="D30" s="301">
        <v>19</v>
      </c>
      <c r="E30" s="294" t="s">
        <v>1099</v>
      </c>
      <c r="F30" s="293">
        <v>7</v>
      </c>
      <c r="G30" s="294" t="s">
        <v>1099</v>
      </c>
      <c r="H30" s="295"/>
      <c r="I30" s="295"/>
      <c r="J30" s="303"/>
      <c r="K30" s="309"/>
      <c r="L30" s="340">
        <f t="shared" si="1"/>
        <v>0</v>
      </c>
      <c r="M30" s="341">
        <v>1000</v>
      </c>
      <c r="N30" s="327"/>
      <c r="O30" s="309">
        <v>407787.82451789727</v>
      </c>
      <c r="P30" s="327">
        <f t="shared" si="0"/>
        <v>0</v>
      </c>
    </row>
    <row r="31" spans="1:16" s="59" customFormat="1" ht="12.95" customHeight="1">
      <c r="A31" s="299">
        <v>20</v>
      </c>
      <c r="B31" s="305">
        <v>325462563</v>
      </c>
      <c r="C31" s="306" t="s">
        <v>1131</v>
      </c>
      <c r="D31" s="301">
        <v>19</v>
      </c>
      <c r="E31" s="294" t="s">
        <v>1099</v>
      </c>
      <c r="F31" s="293">
        <v>7</v>
      </c>
      <c r="G31" s="294" t="s">
        <v>1099</v>
      </c>
      <c r="H31" s="295"/>
      <c r="I31" s="295"/>
      <c r="J31" s="303"/>
      <c r="K31" s="350"/>
      <c r="L31" s="351">
        <f t="shared" si="1"/>
        <v>0</v>
      </c>
      <c r="M31" s="341">
        <v>1000</v>
      </c>
      <c r="N31" s="327"/>
      <c r="O31" s="350">
        <v>429605.15289744094</v>
      </c>
      <c r="P31" s="327">
        <f t="shared" si="0"/>
        <v>0</v>
      </c>
    </row>
    <row r="32" spans="1:16" s="59" customFormat="1" ht="12.95" customHeight="1">
      <c r="A32" s="299">
        <v>21</v>
      </c>
      <c r="B32" s="305">
        <v>325462564</v>
      </c>
      <c r="C32" s="306" t="s">
        <v>1132</v>
      </c>
      <c r="D32" s="301">
        <v>19</v>
      </c>
      <c r="E32" s="294" t="s">
        <v>1099</v>
      </c>
      <c r="F32" s="293">
        <v>7</v>
      </c>
      <c r="G32" s="294" t="s">
        <v>1099</v>
      </c>
      <c r="H32" s="295"/>
      <c r="I32" s="295"/>
      <c r="J32" s="303"/>
      <c r="K32" s="350"/>
      <c r="L32" s="351">
        <f t="shared" si="1"/>
        <v>0</v>
      </c>
      <c r="M32" s="341">
        <v>1000</v>
      </c>
      <c r="N32" s="327"/>
      <c r="O32" s="309">
        <v>485630.49742114235</v>
      </c>
      <c r="P32" s="327">
        <f t="shared" si="0"/>
        <v>0</v>
      </c>
    </row>
    <row r="33" spans="1:16" s="59" customFormat="1" ht="12.95" customHeight="1">
      <c r="A33" s="299">
        <v>22</v>
      </c>
      <c r="B33" s="305">
        <v>325462565</v>
      </c>
      <c r="C33" s="306" t="s">
        <v>1133</v>
      </c>
      <c r="D33" s="301">
        <v>19</v>
      </c>
      <c r="E33" s="294" t="s">
        <v>1099</v>
      </c>
      <c r="F33" s="293">
        <v>7</v>
      </c>
      <c r="G33" s="294" t="s">
        <v>1099</v>
      </c>
      <c r="H33" s="295"/>
      <c r="I33" s="295"/>
      <c r="J33" s="303"/>
      <c r="K33" s="309"/>
      <c r="L33" s="340">
        <f t="shared" si="1"/>
        <v>0</v>
      </c>
      <c r="M33" s="341">
        <v>1000</v>
      </c>
      <c r="N33" s="327"/>
      <c r="O33" s="309">
        <v>497592.0890050304</v>
      </c>
      <c r="P33" s="327">
        <f t="shared" si="0"/>
        <v>0</v>
      </c>
    </row>
    <row r="34" spans="1:16" s="59" customFormat="1" ht="12.95" customHeight="1">
      <c r="A34" s="299">
        <v>23</v>
      </c>
      <c r="B34" s="305">
        <v>325462566</v>
      </c>
      <c r="C34" s="306" t="s">
        <v>1134</v>
      </c>
      <c r="D34" s="301">
        <v>19</v>
      </c>
      <c r="E34" s="294" t="s">
        <v>1099</v>
      </c>
      <c r="F34" s="293">
        <v>19</v>
      </c>
      <c r="G34" s="294" t="s">
        <v>1099</v>
      </c>
      <c r="H34" s="295"/>
      <c r="I34" s="295"/>
      <c r="J34" s="303"/>
      <c r="K34" s="309"/>
      <c r="L34" s="340">
        <f t="shared" si="1"/>
        <v>0</v>
      </c>
      <c r="M34" s="341">
        <v>1000</v>
      </c>
      <c r="N34" s="327"/>
      <c r="O34" s="309">
        <v>551671.68800323259</v>
      </c>
      <c r="P34" s="327">
        <f t="shared" si="0"/>
        <v>0</v>
      </c>
    </row>
    <row r="35" spans="1:16" s="59" customFormat="1" ht="12.95" customHeight="1">
      <c r="A35" s="299">
        <v>24</v>
      </c>
      <c r="B35" s="305">
        <v>325462567</v>
      </c>
      <c r="C35" s="306" t="s">
        <v>1135</v>
      </c>
      <c r="D35" s="301">
        <v>19</v>
      </c>
      <c r="E35" s="294" t="s">
        <v>1099</v>
      </c>
      <c r="F35" s="293">
        <v>7</v>
      </c>
      <c r="G35" s="294" t="s">
        <v>1099</v>
      </c>
      <c r="H35" s="295"/>
      <c r="I35" s="295"/>
      <c r="J35" s="303"/>
      <c r="K35" s="350"/>
      <c r="L35" s="351">
        <f t="shared" si="1"/>
        <v>0</v>
      </c>
      <c r="M35" s="341">
        <v>1000</v>
      </c>
      <c r="N35" s="327"/>
      <c r="O35" s="350">
        <v>586055.07169734605</v>
      </c>
      <c r="P35" s="327">
        <f t="shared" si="0"/>
        <v>0</v>
      </c>
    </row>
    <row r="36" spans="1:16" s="59" customFormat="1" ht="12.95" customHeight="1">
      <c r="A36" s="299">
        <v>25</v>
      </c>
      <c r="B36" s="305">
        <v>325462568</v>
      </c>
      <c r="C36" s="306" t="s">
        <v>1136</v>
      </c>
      <c r="D36" s="301">
        <v>19</v>
      </c>
      <c r="E36" s="294" t="s">
        <v>1099</v>
      </c>
      <c r="F36" s="293">
        <v>19</v>
      </c>
      <c r="G36" s="294" t="s">
        <v>1099</v>
      </c>
      <c r="H36" s="295"/>
      <c r="I36" s="295"/>
      <c r="J36" s="303"/>
      <c r="K36" s="350"/>
      <c r="L36" s="351">
        <f t="shared" si="1"/>
        <v>0</v>
      </c>
      <c r="M36" s="341">
        <v>1000</v>
      </c>
      <c r="N36" s="327"/>
      <c r="O36" s="350">
        <v>604573.76552731392</v>
      </c>
      <c r="P36" s="327">
        <f t="shared" si="0"/>
        <v>0</v>
      </c>
    </row>
    <row r="37" spans="1:16" s="59" customFormat="1" ht="12.95" customHeight="1">
      <c r="A37" s="299">
        <v>26</v>
      </c>
      <c r="B37" s="305">
        <v>325462569</v>
      </c>
      <c r="C37" s="306" t="s">
        <v>1137</v>
      </c>
      <c r="D37" s="301">
        <v>19</v>
      </c>
      <c r="E37" s="294" t="s">
        <v>1099</v>
      </c>
      <c r="F37" s="293">
        <v>19</v>
      </c>
      <c r="G37" s="294" t="s">
        <v>1099</v>
      </c>
      <c r="H37" s="295"/>
      <c r="I37" s="295"/>
      <c r="J37" s="303"/>
      <c r="K37" s="309"/>
      <c r="L37" s="340">
        <f t="shared" si="1"/>
        <v>0</v>
      </c>
      <c r="M37" s="341">
        <v>1000</v>
      </c>
      <c r="N37" s="327"/>
      <c r="O37" s="309">
        <v>658517.50316463236</v>
      </c>
      <c r="P37" s="327">
        <f t="shared" si="0"/>
        <v>0</v>
      </c>
    </row>
    <row r="38" spans="1:16" s="59" customFormat="1" ht="12.95" customHeight="1">
      <c r="A38" s="299">
        <v>27</v>
      </c>
      <c r="B38" s="305">
        <v>325462570</v>
      </c>
      <c r="C38" s="306" t="s">
        <v>1138</v>
      </c>
      <c r="D38" s="301">
        <v>19</v>
      </c>
      <c r="E38" s="294" t="s">
        <v>1099</v>
      </c>
      <c r="F38" s="293">
        <v>19</v>
      </c>
      <c r="G38" s="294" t="s">
        <v>1099</v>
      </c>
      <c r="H38" s="295"/>
      <c r="I38" s="295"/>
      <c r="J38" s="303"/>
      <c r="K38" s="309"/>
      <c r="L38" s="340">
        <f t="shared" si="1"/>
        <v>0</v>
      </c>
      <c r="M38" s="341">
        <v>1000</v>
      </c>
      <c r="N38" s="327"/>
      <c r="O38" s="309">
        <v>758558.50888505264</v>
      </c>
      <c r="P38" s="327">
        <f t="shared" si="0"/>
        <v>0</v>
      </c>
    </row>
    <row r="39" spans="1:16" s="59" customFormat="1" ht="12.95" customHeight="1">
      <c r="A39" s="299">
        <v>28</v>
      </c>
      <c r="B39" s="305">
        <v>325462571</v>
      </c>
      <c r="C39" s="306" t="s">
        <v>1139</v>
      </c>
      <c r="D39" s="301">
        <v>19</v>
      </c>
      <c r="E39" s="294" t="s">
        <v>1099</v>
      </c>
      <c r="F39" s="293">
        <v>19</v>
      </c>
      <c r="G39" s="294" t="s">
        <v>1099</v>
      </c>
      <c r="H39" s="295"/>
      <c r="I39" s="295"/>
      <c r="J39" s="303"/>
      <c r="K39" s="350"/>
      <c r="L39" s="351">
        <f t="shared" si="1"/>
        <v>0</v>
      </c>
      <c r="M39" s="341">
        <v>1000</v>
      </c>
      <c r="N39" s="327"/>
      <c r="O39" s="350">
        <v>799990.25160238333</v>
      </c>
      <c r="P39" s="327">
        <f t="shared" si="0"/>
        <v>0</v>
      </c>
    </row>
    <row r="40" spans="1:16" s="59" customFormat="1" ht="12.95" customHeight="1">
      <c r="A40" s="299">
        <v>29</v>
      </c>
      <c r="B40" s="305">
        <v>325462572</v>
      </c>
      <c r="C40" s="306" t="s">
        <v>1140</v>
      </c>
      <c r="D40" s="301">
        <v>37</v>
      </c>
      <c r="E40" s="294" t="s">
        <v>1099</v>
      </c>
      <c r="F40" s="293">
        <v>19</v>
      </c>
      <c r="G40" s="294" t="s">
        <v>1099</v>
      </c>
      <c r="H40" s="295"/>
      <c r="I40" s="295"/>
      <c r="J40" s="303"/>
      <c r="K40" s="350"/>
      <c r="L40" s="351">
        <f t="shared" si="1"/>
        <v>0</v>
      </c>
      <c r="M40" s="341">
        <v>500</v>
      </c>
      <c r="N40" s="327"/>
      <c r="O40" s="350">
        <v>783467.62014277256</v>
      </c>
      <c r="P40" s="327">
        <f t="shared" si="0"/>
        <v>0</v>
      </c>
    </row>
    <row r="41" spans="1:16" s="59" customFormat="1" ht="12.95" customHeight="1">
      <c r="A41" s="299">
        <v>30</v>
      </c>
      <c r="B41" s="305">
        <v>325462573</v>
      </c>
      <c r="C41" s="306" t="s">
        <v>1141</v>
      </c>
      <c r="D41" s="301">
        <v>37</v>
      </c>
      <c r="E41" s="294" t="s">
        <v>1099</v>
      </c>
      <c r="F41" s="293">
        <v>19</v>
      </c>
      <c r="G41" s="294" t="s">
        <v>1099</v>
      </c>
      <c r="H41" s="295"/>
      <c r="I41" s="295"/>
      <c r="J41" s="303"/>
      <c r="K41" s="350"/>
      <c r="L41" s="351">
        <f t="shared" si="1"/>
        <v>0</v>
      </c>
      <c r="M41" s="341">
        <v>500</v>
      </c>
      <c r="N41" s="327"/>
      <c r="O41" s="350">
        <v>806007.89132806193</v>
      </c>
      <c r="P41" s="327">
        <f t="shared" si="0"/>
        <v>0</v>
      </c>
    </row>
    <row r="42" spans="1:16" s="59" customFormat="1" ht="12.95" customHeight="1">
      <c r="A42" s="299">
        <v>31</v>
      </c>
      <c r="B42" s="305">
        <v>325462574</v>
      </c>
      <c r="C42" s="306" t="s">
        <v>1142</v>
      </c>
      <c r="D42" s="301">
        <v>37</v>
      </c>
      <c r="E42" s="294" t="s">
        <v>1099</v>
      </c>
      <c r="F42" s="293">
        <v>19</v>
      </c>
      <c r="G42" s="294" t="s">
        <v>1099</v>
      </c>
      <c r="H42" s="295"/>
      <c r="I42" s="295"/>
      <c r="J42" s="303"/>
      <c r="K42" s="309"/>
      <c r="L42" s="340">
        <f t="shared" si="1"/>
        <v>0</v>
      </c>
      <c r="M42" s="341">
        <v>500</v>
      </c>
      <c r="N42" s="327"/>
      <c r="O42" s="309">
        <v>940222.94642471289</v>
      </c>
      <c r="P42" s="327">
        <f t="shared" si="0"/>
        <v>0</v>
      </c>
    </row>
    <row r="43" spans="1:16" s="59" customFormat="1" ht="12.95" customHeight="1">
      <c r="A43" s="299">
        <v>32</v>
      </c>
      <c r="B43" s="305">
        <v>325462575</v>
      </c>
      <c r="C43" s="306" t="s">
        <v>1143</v>
      </c>
      <c r="D43" s="301">
        <v>37</v>
      </c>
      <c r="E43" s="294" t="s">
        <v>1099</v>
      </c>
      <c r="F43" s="293">
        <v>19</v>
      </c>
      <c r="G43" s="294" t="s">
        <v>1099</v>
      </c>
      <c r="H43" s="295"/>
      <c r="I43" s="295"/>
      <c r="J43" s="303"/>
      <c r="K43" s="309"/>
      <c r="L43" s="340">
        <f t="shared" si="1"/>
        <v>0</v>
      </c>
      <c r="M43" s="341">
        <v>500</v>
      </c>
      <c r="N43" s="327"/>
      <c r="O43" s="309">
        <v>960081.17841955135</v>
      </c>
      <c r="P43" s="327">
        <f t="shared" si="0"/>
        <v>0</v>
      </c>
    </row>
    <row r="44" spans="1:16" s="59" customFormat="1" ht="12.95" customHeight="1">
      <c r="A44" s="299">
        <v>33</v>
      </c>
      <c r="B44" s="305">
        <v>325462576</v>
      </c>
      <c r="C44" s="306" t="s">
        <v>1144</v>
      </c>
      <c r="D44" s="301">
        <v>37</v>
      </c>
      <c r="E44" s="294" t="s">
        <v>1099</v>
      </c>
      <c r="F44" s="293">
        <v>19</v>
      </c>
      <c r="G44" s="294" t="s">
        <v>1099</v>
      </c>
      <c r="H44" s="295"/>
      <c r="I44" s="295"/>
      <c r="J44" s="303"/>
      <c r="K44" s="350"/>
      <c r="L44" s="351">
        <f t="shared" si="1"/>
        <v>0</v>
      </c>
      <c r="M44" s="341">
        <v>500</v>
      </c>
      <c r="N44" s="327"/>
      <c r="O44" s="350">
        <v>1015875.4069426833</v>
      </c>
      <c r="P44" s="327">
        <f t="shared" si="0"/>
        <v>0</v>
      </c>
    </row>
    <row r="45" spans="1:16" s="59" customFormat="1" ht="12.95" customHeight="1">
      <c r="A45" s="299">
        <v>34</v>
      </c>
      <c r="B45" s="305">
        <v>325462577</v>
      </c>
      <c r="C45" s="306" t="s">
        <v>1145</v>
      </c>
      <c r="D45" s="301">
        <v>37</v>
      </c>
      <c r="E45" s="294" t="s">
        <v>1099</v>
      </c>
      <c r="F45" s="293">
        <v>19</v>
      </c>
      <c r="G45" s="294" t="s">
        <v>1099</v>
      </c>
      <c r="H45" s="295"/>
      <c r="I45" s="295"/>
      <c r="J45" s="303"/>
      <c r="K45" s="350"/>
      <c r="L45" s="351">
        <f t="shared" si="1"/>
        <v>0</v>
      </c>
      <c r="M45" s="341">
        <v>500</v>
      </c>
      <c r="N45" s="327"/>
      <c r="O45" s="350">
        <v>998020.67515029758</v>
      </c>
      <c r="P45" s="327">
        <f t="shared" si="0"/>
        <v>0</v>
      </c>
    </row>
    <row r="46" spans="1:16" s="59" customFormat="1" ht="12.95" customHeight="1">
      <c r="A46" s="299">
        <v>35</v>
      </c>
      <c r="B46" s="305">
        <v>325462578</v>
      </c>
      <c r="C46" s="306" t="s">
        <v>1146</v>
      </c>
      <c r="D46" s="301">
        <v>37</v>
      </c>
      <c r="E46" s="294" t="s">
        <v>1099</v>
      </c>
      <c r="F46" s="293">
        <v>19</v>
      </c>
      <c r="G46" s="294" t="s">
        <v>1099</v>
      </c>
      <c r="H46" s="295"/>
      <c r="I46" s="295"/>
      <c r="J46" s="303"/>
      <c r="K46" s="309"/>
      <c r="L46" s="340">
        <f t="shared" si="1"/>
        <v>0</v>
      </c>
      <c r="M46" s="341">
        <v>500</v>
      </c>
      <c r="N46" s="327"/>
      <c r="O46" s="309">
        <v>1055521.8636303241</v>
      </c>
      <c r="P46" s="327">
        <f t="shared" si="0"/>
        <v>0</v>
      </c>
    </row>
    <row r="47" spans="1:16" s="59" customFormat="1" ht="12.95" customHeight="1">
      <c r="A47" s="299">
        <v>36</v>
      </c>
      <c r="B47" s="305">
        <v>325462579</v>
      </c>
      <c r="C47" s="306" t="s">
        <v>1147</v>
      </c>
      <c r="D47" s="301">
        <v>37</v>
      </c>
      <c r="E47" s="294" t="s">
        <v>1099</v>
      </c>
      <c r="F47" s="293">
        <v>19</v>
      </c>
      <c r="G47" s="294" t="s">
        <v>1099</v>
      </c>
      <c r="H47" s="295"/>
      <c r="I47" s="295"/>
      <c r="J47" s="303"/>
      <c r="K47" s="309"/>
      <c r="L47" s="340">
        <f t="shared" si="1"/>
        <v>0</v>
      </c>
      <c r="M47" s="341">
        <v>500</v>
      </c>
      <c r="N47" s="327"/>
      <c r="O47" s="309">
        <v>1153054.2313919819</v>
      </c>
      <c r="P47" s="327">
        <f t="shared" si="0"/>
        <v>0</v>
      </c>
    </row>
    <row r="48" spans="1:16" s="59" customFormat="1" ht="12.95" customHeight="1">
      <c r="A48" s="299">
        <v>37</v>
      </c>
      <c r="B48" s="305">
        <v>325462580</v>
      </c>
      <c r="C48" s="306" t="s">
        <v>1148</v>
      </c>
      <c r="D48" s="301">
        <v>37</v>
      </c>
      <c r="E48" s="294" t="s">
        <v>1099</v>
      </c>
      <c r="F48" s="293">
        <v>37</v>
      </c>
      <c r="G48" s="294" t="s">
        <v>1099</v>
      </c>
      <c r="H48" s="295"/>
      <c r="I48" s="295"/>
      <c r="J48" s="303"/>
      <c r="K48" s="309"/>
      <c r="L48" s="340">
        <f t="shared" si="1"/>
        <v>0</v>
      </c>
      <c r="M48" s="341">
        <v>500</v>
      </c>
      <c r="N48" s="327"/>
      <c r="O48" s="309">
        <v>1213623.2617527337</v>
      </c>
      <c r="P48" s="327">
        <f t="shared" si="0"/>
        <v>0</v>
      </c>
    </row>
    <row r="49" spans="1:16" s="59" customFormat="1" ht="12.95" customHeight="1">
      <c r="A49" s="299">
        <v>38</v>
      </c>
      <c r="B49" s="305">
        <v>325462581</v>
      </c>
      <c r="C49" s="306" t="s">
        <v>1149</v>
      </c>
      <c r="D49" s="301">
        <v>37</v>
      </c>
      <c r="E49" s="294" t="s">
        <v>1099</v>
      </c>
      <c r="F49" s="293">
        <v>19</v>
      </c>
      <c r="G49" s="294" t="s">
        <v>1099</v>
      </c>
      <c r="H49" s="295"/>
      <c r="I49" s="295"/>
      <c r="J49" s="303"/>
      <c r="K49" s="309"/>
      <c r="L49" s="340">
        <f t="shared" si="1"/>
        <v>0</v>
      </c>
      <c r="M49" s="341">
        <v>500</v>
      </c>
      <c r="N49" s="327"/>
      <c r="O49" s="309">
        <v>1266424.8297207269</v>
      </c>
      <c r="P49" s="327">
        <f t="shared" si="0"/>
        <v>0</v>
      </c>
    </row>
    <row r="50" spans="1:16" s="59" customFormat="1" ht="12.95" customHeight="1">
      <c r="A50" s="299">
        <v>39</v>
      </c>
      <c r="B50" s="305">
        <v>325462582</v>
      </c>
      <c r="C50" s="306" t="s">
        <v>1150</v>
      </c>
      <c r="D50" s="301">
        <v>37</v>
      </c>
      <c r="E50" s="294" t="s">
        <v>1099</v>
      </c>
      <c r="F50" s="293">
        <v>37</v>
      </c>
      <c r="G50" s="294" t="s">
        <v>1099</v>
      </c>
      <c r="H50" s="295"/>
      <c r="I50" s="295"/>
      <c r="J50" s="303"/>
      <c r="K50" s="309"/>
      <c r="L50" s="340">
        <f t="shared" si="1"/>
        <v>0</v>
      </c>
      <c r="M50" s="341">
        <v>500</v>
      </c>
      <c r="N50" s="327"/>
      <c r="O50" s="309">
        <v>1445182.5457907347</v>
      </c>
      <c r="P50" s="327">
        <f t="shared" si="0"/>
        <v>0</v>
      </c>
    </row>
    <row r="51" spans="1:16" s="59" customFormat="1" ht="12.95" customHeight="1">
      <c r="A51" s="299">
        <v>40</v>
      </c>
      <c r="B51" s="305">
        <v>325462583</v>
      </c>
      <c r="C51" s="306" t="s">
        <v>1151</v>
      </c>
      <c r="D51" s="301">
        <v>37</v>
      </c>
      <c r="E51" s="294" t="s">
        <v>1099</v>
      </c>
      <c r="F51" s="293">
        <v>37</v>
      </c>
      <c r="G51" s="294" t="s">
        <v>1099</v>
      </c>
      <c r="H51" s="295"/>
      <c r="I51" s="295"/>
      <c r="J51" s="303"/>
      <c r="K51" s="309"/>
      <c r="L51" s="340">
        <f t="shared" si="1"/>
        <v>0</v>
      </c>
      <c r="M51" s="341">
        <v>500</v>
      </c>
      <c r="N51" s="327"/>
      <c r="O51" s="309">
        <v>1503412.4296616681</v>
      </c>
      <c r="P51" s="327">
        <f t="shared" si="0"/>
        <v>0</v>
      </c>
    </row>
    <row r="52" spans="1:16" s="59" customFormat="1" ht="12.95" customHeight="1">
      <c r="A52" s="299">
        <v>41</v>
      </c>
      <c r="B52" s="305">
        <v>325462584</v>
      </c>
      <c r="C52" s="306" t="s">
        <v>1152</v>
      </c>
      <c r="D52" s="301">
        <v>37</v>
      </c>
      <c r="E52" s="294" t="s">
        <v>1099</v>
      </c>
      <c r="F52" s="293">
        <v>19</v>
      </c>
      <c r="G52" s="294" t="s">
        <v>1099</v>
      </c>
      <c r="H52" s="295"/>
      <c r="I52" s="295"/>
      <c r="J52" s="303"/>
      <c r="K52" s="350"/>
      <c r="L52" s="351">
        <f t="shared" si="1"/>
        <v>0</v>
      </c>
      <c r="M52" s="341">
        <v>500</v>
      </c>
      <c r="N52" s="327"/>
      <c r="O52" s="350">
        <v>1568056.0635180874</v>
      </c>
      <c r="P52" s="327">
        <f t="shared" si="0"/>
        <v>0</v>
      </c>
    </row>
    <row r="53" spans="1:16" s="59" customFormat="1" ht="12.95" customHeight="1">
      <c r="A53" s="299">
        <v>42</v>
      </c>
      <c r="B53" s="305">
        <v>325462585</v>
      </c>
      <c r="C53" s="306" t="s">
        <v>1153</v>
      </c>
      <c r="D53" s="301">
        <v>37</v>
      </c>
      <c r="E53" s="294" t="s">
        <v>1099</v>
      </c>
      <c r="F53" s="293">
        <v>37</v>
      </c>
      <c r="G53" s="294" t="s">
        <v>1099</v>
      </c>
      <c r="H53" s="295"/>
      <c r="I53" s="295"/>
      <c r="J53" s="303"/>
      <c r="K53" s="309"/>
      <c r="L53" s="340">
        <f t="shared" si="1"/>
        <v>0</v>
      </c>
      <c r="M53" s="341">
        <v>250</v>
      </c>
      <c r="N53" s="327"/>
      <c r="O53" s="309">
        <v>1545924.1511653536</v>
      </c>
      <c r="P53" s="327">
        <f t="shared" si="0"/>
        <v>0</v>
      </c>
    </row>
    <row r="54" spans="1:16" s="59" customFormat="1" ht="12.95" customHeight="1">
      <c r="A54" s="299">
        <v>43</v>
      </c>
      <c r="B54" s="305">
        <v>325462586</v>
      </c>
      <c r="C54" s="306" t="s">
        <v>1154</v>
      </c>
      <c r="D54" s="301">
        <v>37</v>
      </c>
      <c r="E54" s="294" t="s">
        <v>1099</v>
      </c>
      <c r="F54" s="293">
        <v>37</v>
      </c>
      <c r="G54" s="294" t="s">
        <v>1099</v>
      </c>
      <c r="H54" s="295"/>
      <c r="I54" s="295"/>
      <c r="J54" s="303"/>
      <c r="K54" s="309"/>
      <c r="L54" s="340">
        <f t="shared" si="1"/>
        <v>0</v>
      </c>
      <c r="M54" s="341">
        <v>250</v>
      </c>
      <c r="N54" s="327"/>
      <c r="O54" s="309">
        <v>1836402.6100474664</v>
      </c>
      <c r="P54" s="327">
        <f t="shared" si="0"/>
        <v>0</v>
      </c>
    </row>
    <row r="55" spans="1:16" s="59" customFormat="1" ht="12.95" customHeight="1">
      <c r="A55" s="299">
        <v>44</v>
      </c>
      <c r="B55" s="305">
        <v>325462587</v>
      </c>
      <c r="C55" s="306" t="s">
        <v>1155</v>
      </c>
      <c r="D55" s="301">
        <v>37</v>
      </c>
      <c r="E55" s="294" t="s">
        <v>1099</v>
      </c>
      <c r="F55" s="293">
        <v>37</v>
      </c>
      <c r="G55" s="294" t="s">
        <v>1099</v>
      </c>
      <c r="H55" s="295"/>
      <c r="I55" s="295"/>
      <c r="J55" s="303"/>
      <c r="K55" s="309"/>
      <c r="L55" s="340">
        <f t="shared" si="1"/>
        <v>0</v>
      </c>
      <c r="M55" s="341">
        <v>250</v>
      </c>
      <c r="N55" s="327"/>
      <c r="O55" s="309">
        <v>1903576.6893466678</v>
      </c>
      <c r="P55" s="327">
        <f t="shared" si="0"/>
        <v>0</v>
      </c>
    </row>
    <row r="56" spans="1:16" s="59" customFormat="1" ht="12.95" customHeight="1">
      <c r="A56" s="299">
        <v>45</v>
      </c>
      <c r="B56" s="305">
        <v>325462588</v>
      </c>
      <c r="C56" s="306" t="s">
        <v>1156</v>
      </c>
      <c r="D56" s="301">
        <v>37</v>
      </c>
      <c r="E56" s="294" t="s">
        <v>1099</v>
      </c>
      <c r="F56" s="293">
        <v>37</v>
      </c>
      <c r="G56" s="294" t="s">
        <v>1099</v>
      </c>
      <c r="H56" s="295"/>
      <c r="I56" s="295"/>
      <c r="J56" s="303"/>
      <c r="K56" s="309"/>
      <c r="L56" s="340">
        <f t="shared" si="1"/>
        <v>0</v>
      </c>
      <c r="M56" s="341">
        <v>250</v>
      </c>
      <c r="N56" s="327"/>
      <c r="O56" s="309">
        <v>1981229.5170232626</v>
      </c>
      <c r="P56" s="327">
        <f t="shared" si="0"/>
        <v>0</v>
      </c>
    </row>
    <row r="57" spans="1:16" s="59" customFormat="1" ht="12.95" customHeight="1">
      <c r="A57" s="299">
        <v>46</v>
      </c>
      <c r="B57" s="305">
        <v>325462589</v>
      </c>
      <c r="C57" s="306" t="s">
        <v>1157</v>
      </c>
      <c r="D57" s="301">
        <v>37</v>
      </c>
      <c r="E57" s="294" t="s">
        <v>1099</v>
      </c>
      <c r="F57" s="293">
        <v>37</v>
      </c>
      <c r="G57" s="294" t="s">
        <v>1099</v>
      </c>
      <c r="H57" s="295"/>
      <c r="I57" s="295"/>
      <c r="J57" s="303"/>
      <c r="K57" s="309"/>
      <c r="L57" s="340">
        <f t="shared" si="1"/>
        <v>0</v>
      </c>
      <c r="M57" s="341">
        <v>250</v>
      </c>
      <c r="N57" s="327"/>
      <c r="O57" s="309">
        <v>2283604.0548486295</v>
      </c>
      <c r="P57" s="327">
        <f t="shared" si="0"/>
        <v>0</v>
      </c>
    </row>
    <row r="58" spans="1:16" s="59" customFormat="1" ht="12.95" customHeight="1">
      <c r="A58" s="299">
        <v>47</v>
      </c>
      <c r="B58" s="305">
        <v>325462590</v>
      </c>
      <c r="C58" s="306" t="s">
        <v>1158</v>
      </c>
      <c r="D58" s="301">
        <v>37</v>
      </c>
      <c r="E58" s="294" t="s">
        <v>1099</v>
      </c>
      <c r="F58" s="293">
        <v>37</v>
      </c>
      <c r="G58" s="294" t="s">
        <v>1099</v>
      </c>
      <c r="H58" s="295"/>
      <c r="I58" s="295"/>
      <c r="J58" s="303"/>
      <c r="K58" s="309"/>
      <c r="L58" s="340">
        <f t="shared" si="1"/>
        <v>0</v>
      </c>
      <c r="M58" s="341">
        <v>250</v>
      </c>
      <c r="N58" s="327"/>
      <c r="O58" s="309">
        <v>2364081.9280816452</v>
      </c>
      <c r="P58" s="327">
        <f t="shared" si="0"/>
        <v>0</v>
      </c>
    </row>
    <row r="59" spans="1:16" s="59" customFormat="1" ht="12.95" customHeight="1" thickBot="1">
      <c r="A59" s="300">
        <v>48</v>
      </c>
      <c r="B59" s="307"/>
      <c r="C59" s="308"/>
      <c r="D59" s="302"/>
      <c r="E59" s="297"/>
      <c r="F59" s="296"/>
      <c r="G59" s="297"/>
      <c r="H59" s="298"/>
      <c r="I59" s="298"/>
      <c r="J59" s="304"/>
      <c r="K59" s="310"/>
      <c r="L59" s="352">
        <f>K59*1.05</f>
        <v>0</v>
      </c>
      <c r="M59" s="342">
        <v>250</v>
      </c>
      <c r="N59" s="327"/>
      <c r="O59" s="310">
        <v>2478387.830899925</v>
      </c>
      <c r="P59" s="327">
        <f t="shared" si="0"/>
        <v>0</v>
      </c>
    </row>
    <row r="60" spans="1:16" s="6" customFormat="1" ht="5.25" customHeight="1" thickTop="1">
      <c r="E60" s="7"/>
      <c r="G60" s="7"/>
      <c r="H60" s="8"/>
      <c r="I60" s="8"/>
      <c r="J60" s="8"/>
      <c r="K60" s="9"/>
      <c r="L60" s="9"/>
      <c r="M60" s="26"/>
    </row>
    <row r="61" spans="1:16" s="10" customFormat="1" ht="12.75" customHeight="1">
      <c r="B61" s="260" t="s">
        <v>793</v>
      </c>
      <c r="D61" s="11"/>
      <c r="E61" s="11"/>
      <c r="F61" s="11"/>
      <c r="G61" s="417" t="s">
        <v>1159</v>
      </c>
      <c r="H61" s="417"/>
      <c r="I61" s="417"/>
      <c r="J61" s="417"/>
      <c r="K61" s="417"/>
      <c r="L61" s="417"/>
      <c r="M61" s="417"/>
    </row>
    <row r="62" spans="1:16" s="10" customFormat="1" ht="11.25" customHeight="1">
      <c r="A62" s="215" t="s">
        <v>791</v>
      </c>
      <c r="B62" s="253"/>
      <c r="D62" s="11"/>
      <c r="E62" s="11"/>
      <c r="F62" s="11"/>
      <c r="G62" s="418" t="s">
        <v>799</v>
      </c>
      <c r="H62" s="418"/>
      <c r="I62" s="418"/>
      <c r="J62" s="418"/>
      <c r="K62" s="418"/>
      <c r="L62" s="418"/>
      <c r="M62" s="418"/>
    </row>
    <row r="63" spans="1:16" s="10" customFormat="1" ht="11.25" customHeight="1">
      <c r="A63" s="13" t="s">
        <v>734</v>
      </c>
      <c r="B63" s="13"/>
      <c r="C63" s="12"/>
      <c r="D63" s="12"/>
      <c r="E63" s="14"/>
      <c r="F63" s="15"/>
      <c r="G63" s="418"/>
      <c r="H63" s="418"/>
      <c r="I63" s="418"/>
      <c r="J63" s="418"/>
      <c r="K63" s="418"/>
      <c r="L63" s="418"/>
      <c r="M63" s="418"/>
    </row>
    <row r="64" spans="1:16" s="4" customFormat="1" ht="11.25" customHeight="1">
      <c r="A64" s="13" t="s">
        <v>735</v>
      </c>
      <c r="B64" s="13"/>
      <c r="C64" s="18"/>
      <c r="D64" s="19"/>
      <c r="E64" s="19"/>
      <c r="F64" s="19"/>
      <c r="G64" s="20"/>
      <c r="H64" s="20"/>
      <c r="I64" s="20"/>
      <c r="J64" s="390"/>
      <c r="K64" s="21"/>
      <c r="L64" s="21"/>
      <c r="M64" s="27"/>
    </row>
    <row r="65" spans="1:13" s="10" customFormat="1" ht="11.25" customHeight="1">
      <c r="A65" s="13" t="s">
        <v>736</v>
      </c>
      <c r="B65" s="13"/>
      <c r="E65" s="23"/>
      <c r="K65" s="17"/>
      <c r="L65" s="17"/>
      <c r="M65" s="311"/>
    </row>
    <row r="66" spans="1:13" ht="20.25" customHeight="1">
      <c r="A66" s="452" t="s">
        <v>788</v>
      </c>
      <c r="B66" s="452"/>
      <c r="C66" s="452"/>
      <c r="D66" s="452"/>
      <c r="E66" s="452"/>
      <c r="F66" s="255"/>
      <c r="G66" s="417"/>
      <c r="H66" s="417"/>
      <c r="I66" s="417"/>
      <c r="J66" s="417"/>
      <c r="K66" s="417"/>
      <c r="L66" s="417"/>
      <c r="M66" s="417"/>
    </row>
    <row r="67" spans="1:13" ht="9.75" customHeight="1">
      <c r="A67" s="254" t="s">
        <v>789</v>
      </c>
      <c r="B67" s="254"/>
      <c r="C67" s="254"/>
      <c r="D67" s="254"/>
      <c r="E67" s="254"/>
      <c r="F67" s="254"/>
      <c r="G67" s="451"/>
      <c r="H67" s="451"/>
      <c r="I67" s="451"/>
      <c r="J67" s="451"/>
      <c r="K67" s="451"/>
      <c r="L67" s="451"/>
      <c r="M67" s="451"/>
    </row>
    <row r="68" spans="1:13" s="6" customFormat="1" ht="11.25">
      <c r="E68" s="7"/>
      <c r="G68" s="7"/>
      <c r="H68" s="8"/>
      <c r="I68" s="8"/>
      <c r="J68" s="8"/>
      <c r="K68" s="9"/>
      <c r="L68" s="9"/>
      <c r="M68" s="26"/>
    </row>
    <row r="69" spans="1:13" s="6" customFormat="1" ht="11.25">
      <c r="E69" s="7"/>
      <c r="G69" s="7"/>
      <c r="H69" s="8"/>
      <c r="I69" s="8"/>
      <c r="J69" s="8"/>
      <c r="K69" s="9"/>
      <c r="L69" s="9"/>
      <c r="M69" s="26"/>
    </row>
    <row r="70" spans="1:13" s="6" customFormat="1" ht="11.25">
      <c r="E70" s="7"/>
      <c r="G70" s="7"/>
      <c r="H70" s="8"/>
      <c r="I70" s="8"/>
      <c r="J70" s="8"/>
      <c r="K70" s="9"/>
      <c r="L70" s="9"/>
      <c r="M70" s="26"/>
    </row>
    <row r="71" spans="1:13" s="6" customFormat="1" ht="11.25">
      <c r="E71" s="7"/>
      <c r="G71" s="7"/>
      <c r="H71" s="8"/>
      <c r="I71" s="8"/>
      <c r="J71" s="8"/>
      <c r="K71" s="9"/>
      <c r="L71" s="9"/>
      <c r="M71" s="26"/>
    </row>
    <row r="72" spans="1:13" s="6" customFormat="1" ht="11.25">
      <c r="E72" s="7"/>
      <c r="G72" s="7"/>
      <c r="H72" s="8"/>
      <c r="I72" s="8"/>
      <c r="J72" s="8"/>
      <c r="K72" s="9"/>
      <c r="L72" s="9"/>
      <c r="M72" s="26"/>
    </row>
  </sheetData>
  <mergeCells count="19">
    <mergeCell ref="G63:M63"/>
    <mergeCell ref="A66:E66"/>
    <mergeCell ref="G66:M66"/>
    <mergeCell ref="G67:M67"/>
    <mergeCell ref="K9:L9"/>
    <mergeCell ref="M9:M10"/>
    <mergeCell ref="D10:E10"/>
    <mergeCell ref="F10:G10"/>
    <mergeCell ref="G61:M61"/>
    <mergeCell ref="G62:M62"/>
    <mergeCell ref="A4:M4"/>
    <mergeCell ref="C6:K6"/>
    <mergeCell ref="A9:A11"/>
    <mergeCell ref="B9:B11"/>
    <mergeCell ref="C9:C11"/>
    <mergeCell ref="D9:G9"/>
    <mergeCell ref="H9:H10"/>
    <mergeCell ref="I9:I10"/>
    <mergeCell ref="J9:J10"/>
  </mergeCells>
  <pageMargins left="1.2" right="0" top="0" bottom="0" header="0" footer="0"/>
  <pageSetup paperSize="9" orientation="portrait" r:id="rId1"/>
  <headerFooter alignWithMargins="0">
    <oddFooter>&amp;CTrang 7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P29"/>
  <sheetViews>
    <sheetView topLeftCell="A4" zoomScale="120" zoomScaleNormal="120" workbookViewId="0">
      <selection activeCell="K12" sqref="K12:K15"/>
    </sheetView>
  </sheetViews>
  <sheetFormatPr defaultRowHeight="12.75"/>
  <cols>
    <col min="1" max="1" width="3.42578125" customWidth="1"/>
    <col min="2" max="2" width="13.140625" customWidth="1"/>
    <col min="3" max="3" width="22.5703125" customWidth="1"/>
    <col min="4" max="4" width="5.7109375" customWidth="1"/>
    <col min="5" max="5" width="8" style="1" customWidth="1"/>
    <col min="6" max="6" width="5.7109375" customWidth="1"/>
    <col min="7" max="7" width="5.7109375" style="1" customWidth="1"/>
    <col min="8" max="8" width="1.85546875" style="2" hidden="1" customWidth="1"/>
    <col min="9" max="9" width="1.5703125" style="2" hidden="1" customWidth="1"/>
    <col min="10" max="10" width="2.85546875" style="2" hidden="1" customWidth="1"/>
    <col min="11" max="11" width="11.140625" style="3" customWidth="1"/>
    <col min="12" max="12" width="10.42578125" style="3" customWidth="1"/>
    <col min="13" max="13" width="10.7109375" style="28" customWidth="1"/>
    <col min="15" max="15" width="9.5703125" style="1" bestFit="1" customWidth="1"/>
  </cols>
  <sheetData>
    <row r="3" spans="1:16" ht="18" customHeight="1"/>
    <row r="4" spans="1:16" ht="20.25" customHeight="1">
      <c r="A4" s="429" t="s">
        <v>794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O4"/>
    </row>
    <row r="5" spans="1:16" ht="15">
      <c r="A5" s="481" t="s">
        <v>923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O5"/>
    </row>
    <row r="6" spans="1:16">
      <c r="B6" s="34"/>
      <c r="C6" s="468" t="s">
        <v>798</v>
      </c>
      <c r="D6" s="468"/>
      <c r="E6" s="468"/>
      <c r="F6" s="468"/>
      <c r="G6" s="468"/>
      <c r="H6" s="468"/>
      <c r="I6" s="468"/>
      <c r="J6" s="468"/>
      <c r="K6" s="468"/>
      <c r="L6" s="375"/>
      <c r="M6" s="34"/>
      <c r="O6"/>
    </row>
    <row r="7" spans="1:16">
      <c r="B7" s="34"/>
      <c r="C7" s="468" t="s">
        <v>800</v>
      </c>
      <c r="D7" s="468"/>
      <c r="E7" s="468"/>
      <c r="F7" s="468"/>
      <c r="G7" s="468"/>
      <c r="H7" s="468"/>
      <c r="I7" s="468"/>
      <c r="J7" s="468"/>
      <c r="K7" s="468"/>
      <c r="L7" s="375"/>
      <c r="M7" s="34"/>
      <c r="O7"/>
    </row>
    <row r="8" spans="1:16" ht="6" customHeight="1" thickBot="1"/>
    <row r="9" spans="1:16" s="4" customFormat="1" ht="35.25" customHeight="1" thickTop="1">
      <c r="A9" s="471" t="s">
        <v>730</v>
      </c>
      <c r="B9" s="473" t="s">
        <v>731</v>
      </c>
      <c r="C9" s="460" t="s">
        <v>732</v>
      </c>
      <c r="D9" s="469" t="s">
        <v>0</v>
      </c>
      <c r="E9" s="470"/>
      <c r="F9" s="470"/>
      <c r="G9" s="470"/>
      <c r="H9" s="454" t="s">
        <v>1</v>
      </c>
      <c r="I9" s="454" t="s">
        <v>2</v>
      </c>
      <c r="J9" s="462" t="s">
        <v>3</v>
      </c>
      <c r="K9" s="489" t="s">
        <v>1093</v>
      </c>
      <c r="L9" s="490"/>
      <c r="M9" s="491" t="s">
        <v>738</v>
      </c>
      <c r="O9" s="316"/>
    </row>
    <row r="10" spans="1:16" s="4" customFormat="1" ht="12.75" customHeight="1">
      <c r="A10" s="472"/>
      <c r="B10" s="474"/>
      <c r="C10" s="461"/>
      <c r="D10" s="467" t="s">
        <v>4</v>
      </c>
      <c r="E10" s="453"/>
      <c r="F10" s="453" t="s">
        <v>733</v>
      </c>
      <c r="G10" s="453"/>
      <c r="H10" s="455"/>
      <c r="I10" s="455"/>
      <c r="J10" s="463"/>
      <c r="K10" s="332" t="s">
        <v>1091</v>
      </c>
      <c r="L10" s="374" t="s">
        <v>1092</v>
      </c>
      <c r="M10" s="492"/>
      <c r="O10" s="316"/>
    </row>
    <row r="11" spans="1:16" s="5" customFormat="1" ht="10.5">
      <c r="A11" s="472"/>
      <c r="B11" s="474"/>
      <c r="C11" s="461"/>
      <c r="D11" s="262" t="s">
        <v>729</v>
      </c>
      <c r="E11" s="263" t="s">
        <v>5</v>
      </c>
      <c r="F11" s="264" t="s">
        <v>729</v>
      </c>
      <c r="G11" s="263" t="s">
        <v>5</v>
      </c>
      <c r="H11" s="265" t="s">
        <v>6</v>
      </c>
      <c r="I11" s="265" t="s">
        <v>6</v>
      </c>
      <c r="J11" s="266" t="s">
        <v>6</v>
      </c>
      <c r="K11" s="337" t="s">
        <v>779</v>
      </c>
      <c r="L11" s="338" t="s">
        <v>779</v>
      </c>
      <c r="M11" s="333" t="s">
        <v>739</v>
      </c>
      <c r="O11" s="317"/>
    </row>
    <row r="12" spans="1:16" s="65" customFormat="1" ht="15.95" customHeight="1">
      <c r="A12" s="269">
        <v>1</v>
      </c>
      <c r="B12" s="270">
        <v>325372555</v>
      </c>
      <c r="C12" s="271" t="s">
        <v>1095</v>
      </c>
      <c r="D12" s="272">
        <v>7</v>
      </c>
      <c r="E12" s="273" t="s">
        <v>1099</v>
      </c>
      <c r="F12" s="274"/>
      <c r="G12" s="275"/>
      <c r="H12" s="276"/>
      <c r="I12" s="276"/>
      <c r="J12" s="277"/>
      <c r="K12" s="278"/>
      <c r="L12" s="278">
        <f>K12*1.05</f>
        <v>0</v>
      </c>
      <c r="M12" s="334">
        <v>1000</v>
      </c>
      <c r="N12" s="327"/>
      <c r="O12" s="278">
        <v>275485.59417651076</v>
      </c>
      <c r="P12" s="327"/>
    </row>
    <row r="13" spans="1:16" s="65" customFormat="1" ht="15.95" customHeight="1">
      <c r="A13" s="269">
        <v>2</v>
      </c>
      <c r="B13" s="270">
        <v>325372557</v>
      </c>
      <c r="C13" s="271" t="s">
        <v>1096</v>
      </c>
      <c r="D13" s="272">
        <v>7</v>
      </c>
      <c r="E13" s="273" t="s">
        <v>1099</v>
      </c>
      <c r="F13" s="274"/>
      <c r="G13" s="275"/>
      <c r="H13" s="276"/>
      <c r="I13" s="276"/>
      <c r="J13" s="277"/>
      <c r="K13" s="278"/>
      <c r="L13" s="278">
        <f t="shared" ref="L13:L15" si="0">K13*1.05</f>
        <v>0</v>
      </c>
      <c r="M13" s="334">
        <v>1000</v>
      </c>
      <c r="N13" s="327"/>
      <c r="O13" s="344">
        <v>342817.56116753735</v>
      </c>
      <c r="P13" s="327"/>
    </row>
    <row r="14" spans="1:16" s="65" customFormat="1" ht="15.95" customHeight="1">
      <c r="A14" s="269">
        <v>3</v>
      </c>
      <c r="B14" s="270">
        <v>325372561</v>
      </c>
      <c r="C14" s="271" t="s">
        <v>1097</v>
      </c>
      <c r="D14" s="272">
        <v>19</v>
      </c>
      <c r="E14" s="273" t="s">
        <v>1099</v>
      </c>
      <c r="F14" s="274"/>
      <c r="G14" s="275"/>
      <c r="H14" s="276"/>
      <c r="I14" s="276"/>
      <c r="J14" s="277"/>
      <c r="K14" s="278"/>
      <c r="L14" s="278">
        <f t="shared" si="0"/>
        <v>0</v>
      </c>
      <c r="M14" s="334">
        <v>1000</v>
      </c>
      <c r="N14" s="327"/>
      <c r="O14" s="278">
        <v>489667.50041625369</v>
      </c>
      <c r="P14" s="327"/>
    </row>
    <row r="15" spans="1:16" s="65" customFormat="1" ht="15.95" customHeight="1">
      <c r="A15" s="269">
        <v>4</v>
      </c>
      <c r="B15" s="270">
        <v>325372565</v>
      </c>
      <c r="C15" s="271" t="s">
        <v>1098</v>
      </c>
      <c r="D15" s="272">
        <v>19</v>
      </c>
      <c r="E15" s="273" t="s">
        <v>1099</v>
      </c>
      <c r="F15" s="274"/>
      <c r="G15" s="275"/>
      <c r="H15" s="276"/>
      <c r="I15" s="276"/>
      <c r="J15" s="277"/>
      <c r="K15" s="278"/>
      <c r="L15" s="278">
        <f t="shared" si="0"/>
        <v>0</v>
      </c>
      <c r="M15" s="334">
        <v>1000</v>
      </c>
      <c r="N15" s="327"/>
      <c r="O15" s="344">
        <v>663576.80809864437</v>
      </c>
      <c r="P15" s="327"/>
    </row>
    <row r="16" spans="1:16" s="65" customFormat="1" ht="15.95" customHeight="1" thickBot="1">
      <c r="A16" s="269"/>
      <c r="B16" s="281"/>
      <c r="C16" s="282"/>
      <c r="D16" s="283"/>
      <c r="E16" s="347"/>
      <c r="F16" s="285"/>
      <c r="G16" s="286"/>
      <c r="H16" s="287"/>
      <c r="I16" s="287"/>
      <c r="J16" s="288"/>
      <c r="K16" s="289"/>
      <c r="L16" s="289">
        <f>K16*1.05</f>
        <v>0</v>
      </c>
      <c r="M16" s="339">
        <v>200</v>
      </c>
      <c r="N16" s="327"/>
      <c r="O16" s="289"/>
      <c r="P16" s="327"/>
    </row>
    <row r="17" spans="1:15" s="6" customFormat="1" ht="5.25" customHeight="1" thickTop="1">
      <c r="E17" s="7"/>
      <c r="G17" s="7"/>
      <c r="H17" s="8"/>
      <c r="I17" s="8"/>
      <c r="J17" s="8"/>
      <c r="K17" s="9"/>
      <c r="L17" s="9"/>
      <c r="M17" s="26"/>
      <c r="O17" s="7"/>
    </row>
    <row r="18" spans="1:15" s="10" customFormat="1" ht="12.75" customHeight="1">
      <c r="B18" s="260" t="s">
        <v>793</v>
      </c>
      <c r="D18" s="11"/>
      <c r="E18" s="11"/>
      <c r="F18" s="11"/>
      <c r="G18" s="417" t="s">
        <v>1100</v>
      </c>
      <c r="H18" s="417"/>
      <c r="I18" s="417"/>
      <c r="J18" s="417"/>
      <c r="K18" s="417"/>
      <c r="L18" s="417"/>
      <c r="M18" s="417"/>
      <c r="O18" s="319"/>
    </row>
    <row r="19" spans="1:15" s="10" customFormat="1" ht="13.5" customHeight="1">
      <c r="A19" s="215" t="s">
        <v>791</v>
      </c>
      <c r="B19" s="253"/>
      <c r="D19" s="11"/>
      <c r="E19" s="11"/>
      <c r="F19" s="11"/>
      <c r="G19" s="418">
        <f>'CXV 2x'!G23:M23</f>
        <v>0</v>
      </c>
      <c r="H19" s="418"/>
      <c r="I19" s="418"/>
      <c r="J19" s="418"/>
      <c r="K19" s="418"/>
      <c r="L19" s="418"/>
      <c r="M19" s="418"/>
      <c r="O19" s="319"/>
    </row>
    <row r="20" spans="1:15" s="10" customFormat="1" ht="11.25" customHeight="1">
      <c r="A20" s="13" t="s">
        <v>734</v>
      </c>
      <c r="B20" s="13"/>
      <c r="C20" s="12"/>
      <c r="D20" s="12"/>
      <c r="E20" s="14"/>
      <c r="F20" s="15"/>
      <c r="G20" s="418"/>
      <c r="H20" s="418"/>
      <c r="I20" s="418"/>
      <c r="J20" s="418"/>
      <c r="K20" s="418"/>
      <c r="L20" s="418"/>
      <c r="M20" s="418"/>
      <c r="O20" s="319"/>
    </row>
    <row r="21" spans="1:15" s="4" customFormat="1" ht="11.25" customHeight="1">
      <c r="A21" s="13" t="s">
        <v>735</v>
      </c>
      <c r="B21" s="13"/>
      <c r="C21" s="18"/>
      <c r="D21" s="19"/>
      <c r="E21" s="19"/>
      <c r="F21" s="19"/>
      <c r="G21" s="20"/>
      <c r="H21" s="20"/>
      <c r="I21" s="20"/>
      <c r="J21" s="373"/>
      <c r="K21" s="21"/>
      <c r="L21" s="21"/>
      <c r="M21" s="27"/>
      <c r="O21" s="316"/>
    </row>
    <row r="22" spans="1:15" s="10" customFormat="1" ht="11.25" customHeight="1">
      <c r="A22" s="13" t="s">
        <v>736</v>
      </c>
      <c r="B22" s="13"/>
      <c r="E22" s="23"/>
      <c r="K22" s="17"/>
      <c r="L22" s="17"/>
      <c r="M22" s="311"/>
      <c r="O22" s="319"/>
    </row>
    <row r="23" spans="1:15" ht="11.25" customHeight="1">
      <c r="A23" s="452" t="s">
        <v>788</v>
      </c>
      <c r="B23" s="452"/>
      <c r="C23" s="452"/>
      <c r="D23" s="452"/>
      <c r="E23" s="452"/>
      <c r="F23" s="255"/>
      <c r="G23" s="417"/>
      <c r="H23" s="417"/>
      <c r="I23" s="417"/>
      <c r="J23" s="417"/>
      <c r="K23" s="417"/>
      <c r="L23" s="417"/>
      <c r="M23" s="417"/>
    </row>
    <row r="24" spans="1:15" ht="11.25" customHeight="1">
      <c r="A24" s="254" t="s">
        <v>789</v>
      </c>
      <c r="B24" s="254"/>
      <c r="C24" s="254"/>
      <c r="D24" s="254"/>
      <c r="E24" s="254"/>
      <c r="F24" s="254"/>
      <c r="G24" s="451"/>
      <c r="H24" s="451"/>
      <c r="I24" s="451"/>
      <c r="J24" s="451"/>
      <c r="K24" s="451"/>
      <c r="L24" s="451"/>
      <c r="M24" s="451"/>
    </row>
    <row r="25" spans="1:15" s="6" customFormat="1" ht="11.25">
      <c r="D25" s="162"/>
      <c r="E25" s="7"/>
      <c r="G25" s="7"/>
      <c r="H25" s="8"/>
      <c r="I25" s="8"/>
      <c r="J25" s="8"/>
      <c r="K25" s="9"/>
      <c r="L25" s="9"/>
      <c r="M25" s="26"/>
      <c r="O25" s="7"/>
    </row>
    <row r="26" spans="1:15" s="6" customFormat="1" ht="11.25">
      <c r="E26" s="7"/>
      <c r="G26" s="7"/>
      <c r="H26" s="8"/>
      <c r="I26" s="8"/>
      <c r="J26" s="8"/>
      <c r="K26" s="9"/>
      <c r="L26" s="9"/>
      <c r="M26" s="26"/>
      <c r="O26" s="7"/>
    </row>
    <row r="27" spans="1:15" s="6" customFormat="1" ht="11.25">
      <c r="E27" s="7"/>
      <c r="G27" s="7"/>
      <c r="H27" s="8"/>
      <c r="I27" s="8"/>
      <c r="J27" s="8"/>
      <c r="K27" s="9"/>
      <c r="L27" s="9"/>
      <c r="M27" s="26"/>
      <c r="O27" s="7"/>
    </row>
    <row r="28" spans="1:15" s="6" customFormat="1" ht="11.25">
      <c r="E28" s="7"/>
      <c r="G28" s="7"/>
      <c r="H28" s="8"/>
      <c r="I28" s="8"/>
      <c r="J28" s="8"/>
      <c r="K28" s="9"/>
      <c r="L28" s="9"/>
      <c r="M28" s="26"/>
      <c r="O28" s="7"/>
    </row>
    <row r="29" spans="1:15" s="6" customFormat="1" ht="11.25">
      <c r="E29" s="7"/>
      <c r="G29" s="7"/>
      <c r="H29" s="8"/>
      <c r="I29" s="8"/>
      <c r="J29" s="8"/>
      <c r="K29" s="9"/>
      <c r="L29" s="9"/>
      <c r="M29" s="26"/>
      <c r="O29" s="7"/>
    </row>
  </sheetData>
  <mergeCells count="21">
    <mergeCell ref="G18:M18"/>
    <mergeCell ref="A4:M4"/>
    <mergeCell ref="A5:M5"/>
    <mergeCell ref="C6:K6"/>
    <mergeCell ref="C7:K7"/>
    <mergeCell ref="A9:A11"/>
    <mergeCell ref="B9:B11"/>
    <mergeCell ref="C9:C11"/>
    <mergeCell ref="D9:G9"/>
    <mergeCell ref="H9:H10"/>
    <mergeCell ref="I9:I10"/>
    <mergeCell ref="J9:J10"/>
    <mergeCell ref="K9:L9"/>
    <mergeCell ref="M9:M10"/>
    <mergeCell ref="D10:E10"/>
    <mergeCell ref="F10:G10"/>
    <mergeCell ref="G19:M19"/>
    <mergeCell ref="G20:M20"/>
    <mergeCell ref="A23:E23"/>
    <mergeCell ref="G23:M23"/>
    <mergeCell ref="G24:M24"/>
  </mergeCells>
  <pageMargins left="1.2" right="0" top="0" bottom="0" header="0" footer="0"/>
  <pageSetup paperSize="9" orientation="portrait" r:id="rId1"/>
  <headerFooter alignWithMargins="0">
    <oddFooter>&amp;CTrang 8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6"/>
  <sheetViews>
    <sheetView zoomScale="120" zoomScaleNormal="120" workbookViewId="0">
      <selection activeCell="K12" sqref="K12"/>
    </sheetView>
  </sheetViews>
  <sheetFormatPr defaultRowHeight="12.75"/>
  <cols>
    <col min="1" max="1" width="3.42578125" customWidth="1"/>
    <col min="2" max="2" width="13.140625" customWidth="1"/>
    <col min="3" max="3" width="21.140625" customWidth="1"/>
    <col min="4" max="4" width="5.7109375" customWidth="1"/>
    <col min="5" max="5" width="5.7109375" style="1" customWidth="1"/>
    <col min="6" max="6" width="5.7109375" customWidth="1"/>
    <col min="7" max="7" width="5.7109375" style="1" customWidth="1"/>
    <col min="8" max="8" width="1.85546875" style="2" hidden="1" customWidth="1"/>
    <col min="9" max="9" width="1.5703125" style="2" hidden="1" customWidth="1"/>
    <col min="10" max="10" width="2.85546875" style="2" hidden="1" customWidth="1"/>
    <col min="11" max="11" width="12.42578125" style="3" customWidth="1"/>
    <col min="12" max="12" width="13.5703125" style="3" customWidth="1"/>
    <col min="13" max="13" width="10.7109375" style="28" customWidth="1"/>
    <col min="15" max="15" width="9.140625" style="1"/>
  </cols>
  <sheetData>
    <row r="3" spans="1:15" ht="18" customHeight="1"/>
    <row r="4" spans="1:15" ht="20.25" customHeight="1">
      <c r="A4" s="429" t="s">
        <v>794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O4"/>
    </row>
    <row r="5" spans="1:15" ht="15">
      <c r="A5" s="481" t="s">
        <v>1090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O5"/>
    </row>
    <row r="6" spans="1:15">
      <c r="B6" s="34"/>
      <c r="C6" s="468" t="s">
        <v>1161</v>
      </c>
      <c r="D6" s="468"/>
      <c r="E6" s="468"/>
      <c r="F6" s="468"/>
      <c r="G6" s="468"/>
      <c r="H6" s="468"/>
      <c r="I6" s="468"/>
      <c r="J6" s="468"/>
      <c r="K6" s="468"/>
      <c r="L6" s="353"/>
      <c r="M6" s="34"/>
      <c r="O6"/>
    </row>
    <row r="7" spans="1:15">
      <c r="B7" s="34"/>
      <c r="C7" s="330" t="s">
        <v>1089</v>
      </c>
      <c r="D7" s="330"/>
      <c r="E7" s="330"/>
      <c r="F7" s="330"/>
      <c r="G7" s="330"/>
      <c r="H7" s="330"/>
      <c r="I7" s="330"/>
      <c r="J7" s="330"/>
      <c r="K7" s="330"/>
      <c r="L7" s="353"/>
      <c r="M7" s="34"/>
      <c r="O7"/>
    </row>
    <row r="8" spans="1:15" ht="6" customHeight="1" thickBot="1"/>
    <row r="9" spans="1:15" s="4" customFormat="1" ht="27.75" customHeight="1" thickTop="1">
      <c r="A9" s="505" t="s">
        <v>730</v>
      </c>
      <c r="B9" s="507" t="s">
        <v>731</v>
      </c>
      <c r="C9" s="508" t="s">
        <v>732</v>
      </c>
      <c r="D9" s="509" t="s">
        <v>0</v>
      </c>
      <c r="E9" s="510"/>
      <c r="F9" s="510"/>
      <c r="G9" s="510"/>
      <c r="H9" s="511" t="s">
        <v>1</v>
      </c>
      <c r="I9" s="511" t="s">
        <v>2</v>
      </c>
      <c r="J9" s="512" t="s">
        <v>3</v>
      </c>
      <c r="K9" s="515" t="s">
        <v>737</v>
      </c>
      <c r="L9" s="516"/>
      <c r="M9" s="513" t="s">
        <v>738</v>
      </c>
      <c r="O9" s="316"/>
    </row>
    <row r="10" spans="1:15" s="4" customFormat="1" ht="12.75" customHeight="1">
      <c r="A10" s="506"/>
      <c r="B10" s="474"/>
      <c r="C10" s="461"/>
      <c r="D10" s="467" t="s">
        <v>4</v>
      </c>
      <c r="E10" s="453"/>
      <c r="F10" s="453" t="s">
        <v>733</v>
      </c>
      <c r="G10" s="453"/>
      <c r="H10" s="455"/>
      <c r="I10" s="455"/>
      <c r="J10" s="463"/>
      <c r="K10" s="355" t="s">
        <v>1091</v>
      </c>
      <c r="L10" s="354" t="s">
        <v>1092</v>
      </c>
      <c r="M10" s="514"/>
      <c r="O10" s="316"/>
    </row>
    <row r="11" spans="1:15" s="5" customFormat="1" ht="10.5">
      <c r="A11" s="506"/>
      <c r="B11" s="474"/>
      <c r="C11" s="461"/>
      <c r="D11" s="262" t="s">
        <v>729</v>
      </c>
      <c r="E11" s="263" t="s">
        <v>5</v>
      </c>
      <c r="F11" s="264" t="s">
        <v>729</v>
      </c>
      <c r="G11" s="263" t="s">
        <v>5</v>
      </c>
      <c r="H11" s="265" t="s">
        <v>6</v>
      </c>
      <c r="I11" s="265" t="s">
        <v>6</v>
      </c>
      <c r="J11" s="266" t="s">
        <v>6</v>
      </c>
      <c r="K11" s="267" t="s">
        <v>779</v>
      </c>
      <c r="L11" s="267" t="s">
        <v>779</v>
      </c>
      <c r="M11" s="356" t="s">
        <v>739</v>
      </c>
      <c r="O11" s="317"/>
    </row>
    <row r="12" spans="1:15" s="65" customFormat="1" ht="15.95" customHeight="1">
      <c r="A12" s="357">
        <v>1</v>
      </c>
      <c r="B12" s="270">
        <v>325442551</v>
      </c>
      <c r="C12" s="271" t="s">
        <v>1162</v>
      </c>
      <c r="D12" s="272">
        <v>7</v>
      </c>
      <c r="E12" s="273">
        <v>2.13</v>
      </c>
      <c r="F12" s="274"/>
      <c r="G12" s="275"/>
      <c r="H12" s="276"/>
      <c r="I12" s="276"/>
      <c r="J12" s="277"/>
      <c r="K12" s="278"/>
      <c r="L12" s="331">
        <f>K12*1.05</f>
        <v>0</v>
      </c>
      <c r="M12" s="358">
        <v>1000</v>
      </c>
      <c r="N12" s="327"/>
      <c r="O12" s="318"/>
    </row>
    <row r="13" spans="1:15" s="65" customFormat="1" ht="15.95" customHeight="1" thickBot="1">
      <c r="A13" s="359"/>
      <c r="B13" s="360"/>
      <c r="C13" s="361"/>
      <c r="D13" s="362"/>
      <c r="E13" s="363"/>
      <c r="F13" s="364"/>
      <c r="G13" s="365"/>
      <c r="H13" s="366"/>
      <c r="I13" s="366"/>
      <c r="J13" s="367"/>
      <c r="K13" s="368"/>
      <c r="L13" s="369"/>
      <c r="M13" s="370"/>
      <c r="N13" s="327"/>
      <c r="O13" s="318"/>
    </row>
    <row r="14" spans="1:15" s="6" customFormat="1" ht="5.25" customHeight="1" thickTop="1">
      <c r="E14" s="7"/>
      <c r="G14" s="7"/>
      <c r="H14" s="8"/>
      <c r="I14" s="8"/>
      <c r="J14" s="8"/>
      <c r="K14" s="9"/>
      <c r="L14" s="9"/>
      <c r="M14" s="26"/>
      <c r="O14" s="7"/>
    </row>
    <row r="15" spans="1:15" s="10" customFormat="1" ht="12.75" customHeight="1">
      <c r="B15" s="260" t="s">
        <v>793</v>
      </c>
      <c r="D15" s="11"/>
      <c r="E15" s="11"/>
      <c r="F15" s="11"/>
      <c r="G15" s="417" t="s">
        <v>1159</v>
      </c>
      <c r="H15" s="417"/>
      <c r="I15" s="417"/>
      <c r="J15" s="417"/>
      <c r="K15" s="417"/>
      <c r="L15" s="417"/>
      <c r="M15" s="417"/>
      <c r="O15" s="319"/>
    </row>
    <row r="16" spans="1:15" s="10" customFormat="1" ht="13.5" customHeight="1">
      <c r="A16" s="215" t="s">
        <v>791</v>
      </c>
      <c r="B16" s="253"/>
      <c r="D16" s="11"/>
      <c r="E16" s="11"/>
      <c r="F16" s="11"/>
      <c r="G16" s="418">
        <f>'CXV 2x'!G23:M23</f>
        <v>0</v>
      </c>
      <c r="H16" s="418"/>
      <c r="I16" s="418"/>
      <c r="J16" s="418"/>
      <c r="K16" s="418"/>
      <c r="L16" s="418"/>
      <c r="M16" s="418"/>
      <c r="O16" s="319"/>
    </row>
    <row r="17" spans="1:15" s="10" customFormat="1" ht="11.25" customHeight="1">
      <c r="A17" s="13" t="s">
        <v>734</v>
      </c>
      <c r="B17" s="13"/>
      <c r="C17" s="12"/>
      <c r="D17" s="12"/>
      <c r="E17" s="14"/>
      <c r="F17" s="15"/>
      <c r="G17" s="418"/>
      <c r="H17" s="418"/>
      <c r="I17" s="418"/>
      <c r="J17" s="418"/>
      <c r="K17" s="418"/>
      <c r="L17" s="418"/>
      <c r="M17" s="418"/>
      <c r="O17" s="319"/>
    </row>
    <row r="18" spans="1:15" s="4" customFormat="1" ht="11.25" customHeight="1">
      <c r="A18" s="13" t="s">
        <v>735</v>
      </c>
      <c r="B18" s="13"/>
      <c r="C18" s="18"/>
      <c r="D18" s="19"/>
      <c r="E18" s="19"/>
      <c r="F18" s="19"/>
      <c r="G18" s="20"/>
      <c r="H18" s="20"/>
      <c r="I18" s="20"/>
      <c r="J18" s="328"/>
      <c r="K18" s="21"/>
      <c r="L18" s="21"/>
      <c r="M18" s="27"/>
      <c r="O18" s="316"/>
    </row>
    <row r="19" spans="1:15" s="10" customFormat="1" ht="11.25" customHeight="1">
      <c r="A19" s="13" t="s">
        <v>736</v>
      </c>
      <c r="B19" s="13"/>
      <c r="E19" s="23"/>
      <c r="K19" s="17"/>
      <c r="L19" s="17"/>
      <c r="M19" s="311"/>
      <c r="O19" s="319"/>
    </row>
    <row r="20" spans="1:15" ht="11.25" customHeight="1">
      <c r="A20" s="452" t="s">
        <v>788</v>
      </c>
      <c r="B20" s="452"/>
      <c r="C20" s="452"/>
      <c r="D20" s="452"/>
      <c r="E20" s="452"/>
      <c r="F20" s="255"/>
      <c r="G20" s="417"/>
      <c r="H20" s="417"/>
      <c r="I20" s="417"/>
      <c r="J20" s="417"/>
      <c r="K20" s="417"/>
      <c r="L20" s="417"/>
      <c r="M20" s="417"/>
    </row>
    <row r="21" spans="1:15" ht="11.25" customHeight="1">
      <c r="A21" s="254" t="s">
        <v>789</v>
      </c>
      <c r="B21" s="254"/>
      <c r="C21" s="254"/>
      <c r="D21" s="254"/>
      <c r="E21" s="254"/>
      <c r="F21" s="254"/>
      <c r="G21" s="451"/>
      <c r="H21" s="451"/>
      <c r="I21" s="451"/>
      <c r="J21" s="451"/>
      <c r="K21" s="451"/>
      <c r="L21" s="451"/>
      <c r="M21" s="451"/>
    </row>
    <row r="22" spans="1:15" s="6" customFormat="1" ht="11.25">
      <c r="D22" s="162"/>
      <c r="E22" s="7"/>
      <c r="G22" s="7"/>
      <c r="H22" s="8"/>
      <c r="I22" s="8"/>
      <c r="J22" s="8"/>
      <c r="K22" s="9"/>
      <c r="L22" s="9"/>
      <c r="M22" s="26"/>
      <c r="O22" s="7"/>
    </row>
    <row r="23" spans="1:15" s="6" customFormat="1" ht="11.25">
      <c r="E23" s="7"/>
      <c r="G23" s="7"/>
      <c r="H23" s="8"/>
      <c r="I23" s="8"/>
      <c r="J23" s="8"/>
      <c r="K23" s="9"/>
      <c r="L23" s="9"/>
      <c r="M23" s="26"/>
      <c r="O23" s="7"/>
    </row>
    <row r="24" spans="1:15" s="6" customFormat="1" ht="11.25">
      <c r="E24" s="7"/>
      <c r="G24" s="7"/>
      <c r="H24" s="8"/>
      <c r="I24" s="8"/>
      <c r="J24" s="8"/>
      <c r="K24" s="9"/>
      <c r="L24" s="9"/>
      <c r="M24" s="26"/>
      <c r="O24" s="7"/>
    </row>
    <row r="25" spans="1:15" s="6" customFormat="1" ht="11.25">
      <c r="E25" s="7"/>
      <c r="G25" s="7"/>
      <c r="H25" s="8"/>
      <c r="I25" s="8"/>
      <c r="J25" s="8"/>
      <c r="K25" s="9"/>
      <c r="L25" s="9"/>
      <c r="M25" s="26"/>
      <c r="O25" s="7"/>
    </row>
    <row r="26" spans="1:15" s="6" customFormat="1" ht="11.25">
      <c r="E26" s="7"/>
      <c r="G26" s="7"/>
      <c r="H26" s="8"/>
      <c r="I26" s="8"/>
      <c r="J26" s="8"/>
      <c r="K26" s="9"/>
      <c r="L26" s="9"/>
      <c r="M26" s="26"/>
      <c r="O26" s="7"/>
    </row>
  </sheetData>
  <mergeCells count="20">
    <mergeCell ref="G16:M16"/>
    <mergeCell ref="G17:M17"/>
    <mergeCell ref="A20:E20"/>
    <mergeCell ref="G20:M20"/>
    <mergeCell ref="G21:M21"/>
    <mergeCell ref="G15:M15"/>
    <mergeCell ref="A4:M4"/>
    <mergeCell ref="A5:M5"/>
    <mergeCell ref="C6:K6"/>
    <mergeCell ref="A9:A11"/>
    <mergeCell ref="B9:B11"/>
    <mergeCell ref="C9:C11"/>
    <mergeCell ref="D9:G9"/>
    <mergeCell ref="H9:H10"/>
    <mergeCell ref="I9:I10"/>
    <mergeCell ref="J9:J10"/>
    <mergeCell ref="M9:M10"/>
    <mergeCell ref="D10:E10"/>
    <mergeCell ref="F10:G10"/>
    <mergeCell ref="K9:L9"/>
  </mergeCells>
  <pageMargins left="0.92" right="0" top="0" bottom="0" header="0" footer="0"/>
  <pageSetup paperSize="9" orientation="portrait" r:id="rId1"/>
  <headerFooter alignWithMargins="0">
    <oddFooter>&amp;CTrang 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867"/>
  <sheetViews>
    <sheetView zoomScale="120" zoomScaleNormal="12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Q10" sqref="AQ10"/>
    </sheetView>
  </sheetViews>
  <sheetFormatPr defaultRowHeight="12.75"/>
  <cols>
    <col min="1" max="1" width="3.42578125" customWidth="1"/>
    <col min="2" max="2" width="13.140625" customWidth="1"/>
    <col min="3" max="3" width="24.42578125" customWidth="1"/>
    <col min="4" max="4" width="5.7109375" customWidth="1"/>
    <col min="5" max="5" width="5.7109375" style="1" customWidth="1"/>
    <col min="6" max="6" width="5.7109375" customWidth="1"/>
    <col min="7" max="7" width="5.7109375" style="1" customWidth="1"/>
    <col min="8" max="9" width="8.85546875" style="2" hidden="1" customWidth="1"/>
    <col min="10" max="10" width="9.5703125" style="2" hidden="1" customWidth="1"/>
    <col min="11" max="11" width="18" style="231" customWidth="1"/>
    <col min="12" max="12" width="16.5703125" style="3" customWidth="1"/>
    <col min="13" max="14" width="10.28515625" style="28" customWidth="1"/>
    <col min="15" max="16" width="9.7109375" customWidth="1"/>
    <col min="17" max="18" width="9.7109375" style="1" customWidth="1"/>
    <col min="19" max="20" width="9.7109375" customWidth="1"/>
    <col min="21" max="22" width="9.7109375" style="1" customWidth="1"/>
    <col min="23" max="31" width="9.7109375" customWidth="1"/>
    <col min="32" max="35" width="10.28515625" customWidth="1"/>
    <col min="36" max="37" width="9.7109375" customWidth="1"/>
    <col min="38" max="41" width="10.28515625" customWidth="1"/>
  </cols>
  <sheetData>
    <row r="2" spans="1:44" ht="20.25" customHeight="1" thickBot="1">
      <c r="A2" s="429" t="s">
        <v>753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33"/>
      <c r="Q2"/>
      <c r="R2"/>
      <c r="U2"/>
      <c r="V2"/>
    </row>
    <row r="3" spans="1:44" ht="20.25" hidden="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230"/>
      <c r="L3" s="33"/>
      <c r="M3" s="33"/>
      <c r="N3" s="33"/>
      <c r="Q3"/>
      <c r="R3"/>
      <c r="U3"/>
      <c r="V3"/>
    </row>
    <row r="4" spans="1:44" ht="20.25" hidden="1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230"/>
      <c r="L4" s="33"/>
      <c r="M4" s="33"/>
      <c r="N4" s="33"/>
      <c r="Q4"/>
      <c r="R4"/>
      <c r="U4"/>
      <c r="V4"/>
    </row>
    <row r="5" spans="1:44" ht="20.25" hidden="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230"/>
      <c r="L5" s="33"/>
      <c r="M5" s="33"/>
      <c r="N5" s="33"/>
      <c r="Q5"/>
      <c r="R5"/>
      <c r="U5"/>
      <c r="V5"/>
    </row>
    <row r="6" spans="1:44" ht="20.25" hidden="1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230"/>
      <c r="L6" s="33"/>
      <c r="M6" s="33"/>
      <c r="N6" s="33"/>
      <c r="Q6"/>
      <c r="R6"/>
      <c r="U6"/>
      <c r="V6"/>
    </row>
    <row r="7" spans="1:44" ht="13.5" hidden="1" thickBot="1"/>
    <row r="8" spans="1:44" s="4" customFormat="1" ht="14.25" customHeight="1" thickTop="1">
      <c r="A8" s="430" t="s">
        <v>730</v>
      </c>
      <c r="B8" s="433" t="s">
        <v>731</v>
      </c>
      <c r="C8" s="436" t="s">
        <v>732</v>
      </c>
      <c r="D8" s="439" t="s">
        <v>0</v>
      </c>
      <c r="E8" s="440"/>
      <c r="F8" s="440"/>
      <c r="G8" s="440"/>
      <c r="H8" s="419" t="s">
        <v>1</v>
      </c>
      <c r="I8" s="419" t="s">
        <v>2</v>
      </c>
      <c r="J8" s="421" t="s">
        <v>3</v>
      </c>
      <c r="K8" s="427" t="s">
        <v>785</v>
      </c>
      <c r="L8" s="423" t="s">
        <v>781</v>
      </c>
      <c r="M8" s="425" t="s">
        <v>738</v>
      </c>
      <c r="N8" s="430" t="s">
        <v>782</v>
      </c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8"/>
      <c r="AQ8" s="256"/>
      <c r="AR8" s="256"/>
    </row>
    <row r="9" spans="1:44" s="4" customFormat="1" ht="12.75" customHeight="1">
      <c r="A9" s="431"/>
      <c r="B9" s="434"/>
      <c r="C9" s="437"/>
      <c r="D9" s="441" t="s">
        <v>4</v>
      </c>
      <c r="E9" s="442"/>
      <c r="F9" s="442" t="s">
        <v>733</v>
      </c>
      <c r="G9" s="442"/>
      <c r="H9" s="420"/>
      <c r="I9" s="420"/>
      <c r="J9" s="422"/>
      <c r="K9" s="428"/>
      <c r="L9" s="424"/>
      <c r="M9" s="426"/>
      <c r="N9" s="450">
        <v>0.1</v>
      </c>
      <c r="O9" s="444"/>
      <c r="P9" s="443">
        <v>0.11</v>
      </c>
      <c r="Q9" s="444"/>
      <c r="R9" s="443">
        <v>0.12</v>
      </c>
      <c r="S9" s="444"/>
      <c r="T9" s="443">
        <v>0.13</v>
      </c>
      <c r="U9" s="449"/>
      <c r="V9" s="443">
        <v>0.14000000000000001</v>
      </c>
      <c r="W9" s="444"/>
      <c r="X9" s="443">
        <v>0.15</v>
      </c>
      <c r="Y9" s="444"/>
      <c r="Z9" s="443">
        <v>0.16</v>
      </c>
      <c r="AA9" s="444"/>
      <c r="AB9" s="443">
        <v>0.17</v>
      </c>
      <c r="AC9" s="444"/>
      <c r="AD9" s="443">
        <v>0.18</v>
      </c>
      <c r="AE9" s="449"/>
      <c r="AF9" s="443">
        <v>0.19</v>
      </c>
      <c r="AG9" s="444"/>
      <c r="AH9" s="445">
        <v>0.2</v>
      </c>
      <c r="AI9" s="449"/>
      <c r="AJ9" s="443">
        <v>0.21</v>
      </c>
      <c r="AK9" s="444"/>
      <c r="AL9" s="443">
        <v>0.22</v>
      </c>
      <c r="AM9" s="444"/>
      <c r="AN9" s="445">
        <v>0.23</v>
      </c>
      <c r="AO9" s="446"/>
      <c r="AQ9" s="256"/>
      <c r="AR9" s="256"/>
    </row>
    <row r="10" spans="1:44" s="5" customFormat="1" ht="14.25" customHeight="1">
      <c r="A10" s="432"/>
      <c r="B10" s="435"/>
      <c r="C10" s="438"/>
      <c r="D10" s="35" t="s">
        <v>729</v>
      </c>
      <c r="E10" s="31" t="s">
        <v>5</v>
      </c>
      <c r="F10" s="30" t="s">
        <v>729</v>
      </c>
      <c r="G10" s="31" t="s">
        <v>5</v>
      </c>
      <c r="H10" s="32" t="s">
        <v>6</v>
      </c>
      <c r="I10" s="32" t="s">
        <v>6</v>
      </c>
      <c r="J10" s="38" t="s">
        <v>6</v>
      </c>
      <c r="K10" s="170" t="s">
        <v>780</v>
      </c>
      <c r="L10" s="236" t="s">
        <v>780</v>
      </c>
      <c r="M10" s="39" t="s">
        <v>739</v>
      </c>
      <c r="N10" s="168" t="s">
        <v>783</v>
      </c>
      <c r="O10" s="169" t="s">
        <v>784</v>
      </c>
      <c r="P10" s="170" t="s">
        <v>783</v>
      </c>
      <c r="Q10" s="169" t="s">
        <v>784</v>
      </c>
      <c r="R10" s="170" t="s">
        <v>783</v>
      </c>
      <c r="S10" s="169" t="s">
        <v>784</v>
      </c>
      <c r="T10" s="170" t="s">
        <v>783</v>
      </c>
      <c r="U10" s="38" t="s">
        <v>784</v>
      </c>
      <c r="V10" s="170" t="s">
        <v>783</v>
      </c>
      <c r="W10" s="169" t="s">
        <v>784</v>
      </c>
      <c r="X10" s="170" t="s">
        <v>783</v>
      </c>
      <c r="Y10" s="169" t="s">
        <v>784</v>
      </c>
      <c r="Z10" s="170" t="s">
        <v>783</v>
      </c>
      <c r="AA10" s="169" t="s">
        <v>784</v>
      </c>
      <c r="AB10" s="170" t="s">
        <v>783</v>
      </c>
      <c r="AC10" s="169" t="s">
        <v>784</v>
      </c>
      <c r="AD10" s="170" t="s">
        <v>783</v>
      </c>
      <c r="AE10" s="38" t="s">
        <v>784</v>
      </c>
      <c r="AF10" s="170" t="s">
        <v>783</v>
      </c>
      <c r="AG10" s="169" t="s">
        <v>784</v>
      </c>
      <c r="AH10" s="168" t="s">
        <v>783</v>
      </c>
      <c r="AI10" s="38" t="s">
        <v>784</v>
      </c>
      <c r="AJ10" s="170" t="s">
        <v>783</v>
      </c>
      <c r="AK10" s="169" t="s">
        <v>784</v>
      </c>
      <c r="AL10" s="170" t="s">
        <v>783</v>
      </c>
      <c r="AM10" s="169" t="s">
        <v>784</v>
      </c>
      <c r="AN10" s="168" t="s">
        <v>783</v>
      </c>
      <c r="AO10" s="171" t="s">
        <v>784</v>
      </c>
      <c r="AQ10" s="257"/>
      <c r="AR10" s="257"/>
    </row>
    <row r="11" spans="1:44" s="139" customFormat="1" ht="15" customHeight="1">
      <c r="A11" s="150" t="s">
        <v>754</v>
      </c>
      <c r="B11" s="140"/>
      <c r="C11" s="141"/>
      <c r="D11" s="142"/>
      <c r="E11" s="143"/>
      <c r="F11" s="144"/>
      <c r="G11" s="145"/>
      <c r="H11" s="146"/>
      <c r="I11" s="146"/>
      <c r="J11" s="146"/>
      <c r="K11" s="241"/>
      <c r="L11" s="147"/>
      <c r="M11" s="172"/>
      <c r="N11" s="148"/>
      <c r="O11" s="173"/>
      <c r="P11" s="174"/>
      <c r="Q11" s="173"/>
      <c r="R11" s="174"/>
      <c r="S11" s="173"/>
      <c r="T11" s="174"/>
      <c r="U11" s="147"/>
      <c r="V11" s="174"/>
      <c r="W11" s="173"/>
      <c r="X11" s="174"/>
      <c r="Y11" s="173"/>
      <c r="Z11" s="174"/>
      <c r="AA11" s="173"/>
      <c r="AB11" s="174"/>
      <c r="AC11" s="173"/>
      <c r="AD11" s="174"/>
      <c r="AE11" s="147"/>
      <c r="AF11" s="223"/>
      <c r="AG11" s="224"/>
      <c r="AH11" s="147"/>
      <c r="AI11" s="147"/>
      <c r="AJ11" s="223"/>
      <c r="AK11" s="224"/>
      <c r="AL11" s="223"/>
      <c r="AM11" s="224"/>
      <c r="AN11" s="147"/>
      <c r="AO11" s="149"/>
      <c r="AQ11" s="258"/>
      <c r="AR11" s="258"/>
    </row>
    <row r="12" spans="1:44" s="65" customFormat="1" ht="15" customHeight="1">
      <c r="A12" s="60">
        <v>1</v>
      </c>
      <c r="B12" s="40">
        <v>22112001</v>
      </c>
      <c r="C12" s="41" t="s">
        <v>7</v>
      </c>
      <c r="D12" s="78">
        <v>7</v>
      </c>
      <c r="E12" s="79">
        <v>0.37</v>
      </c>
      <c r="F12" s="80"/>
      <c r="G12" s="81"/>
      <c r="H12" s="82">
        <v>150624.34857290835</v>
      </c>
      <c r="I12" s="82">
        <f>H12*1.03</f>
        <v>155143.0790300956</v>
      </c>
      <c r="J12" s="83">
        <f>I12/0.8</f>
        <v>193928.8487876195</v>
      </c>
      <c r="K12" s="242">
        <f t="shared" ref="K12:K74" si="0">L12/1.1</f>
        <v>0</v>
      </c>
      <c r="L12" s="237"/>
      <c r="M12" s="84">
        <v>30000</v>
      </c>
      <c r="N12" s="175">
        <f t="shared" ref="N12:N53" si="1">O12/1.1</f>
        <v>0</v>
      </c>
      <c r="O12" s="176">
        <f t="shared" ref="O12:O75" si="2">L12-L12*10/100</f>
        <v>0</v>
      </c>
      <c r="P12" s="177">
        <f t="shared" ref="P12:P53" si="3">Q12/1.1</f>
        <v>0</v>
      </c>
      <c r="Q12" s="178">
        <f t="shared" ref="Q12:Q75" si="4">L12-L12*11/100</f>
        <v>0</v>
      </c>
      <c r="R12" s="177">
        <f t="shared" ref="R12:R53" si="5">S12/1.1</f>
        <v>0</v>
      </c>
      <c r="S12" s="178">
        <f t="shared" ref="S12:S75" si="6">L12-L12*12/100</f>
        <v>0</v>
      </c>
      <c r="T12" s="177">
        <f t="shared" ref="T12:T53" si="7">U12/1.1</f>
        <v>0</v>
      </c>
      <c r="U12" s="179">
        <f t="shared" ref="U12:U75" si="8">L12-L12*13/100</f>
        <v>0</v>
      </c>
      <c r="V12" s="177">
        <f t="shared" ref="V12:V53" si="9">W12/1.1</f>
        <v>0</v>
      </c>
      <c r="W12" s="178">
        <f t="shared" ref="W12:W75" si="10">L12-L12*14/100</f>
        <v>0</v>
      </c>
      <c r="X12" s="177">
        <f t="shared" ref="X12:X53" si="11">Y12/1.1</f>
        <v>0</v>
      </c>
      <c r="Y12" s="178">
        <f t="shared" ref="Y12:Y75" si="12">L12-L12*15/100</f>
        <v>0</v>
      </c>
      <c r="Z12" s="177">
        <f t="shared" ref="Z12:Z53" si="13">AA12/1.1</f>
        <v>0</v>
      </c>
      <c r="AA12" s="178">
        <f t="shared" ref="AA12:AA75" si="14">L12-L12*16/100</f>
        <v>0</v>
      </c>
      <c r="AB12" s="177">
        <f t="shared" ref="AB12:AB53" si="15">AC12/1.1</f>
        <v>0</v>
      </c>
      <c r="AC12" s="178">
        <f t="shared" ref="AC12:AC75" si="16">L12-L12*17/100</f>
        <v>0</v>
      </c>
      <c r="AD12" s="177">
        <f t="shared" ref="AD12:AF53" si="17">AE12/1.1</f>
        <v>0</v>
      </c>
      <c r="AE12" s="179">
        <f t="shared" ref="AE12:AE75" si="18">L12-L12*18/100</f>
        <v>0</v>
      </c>
      <c r="AF12" s="177">
        <f>AG12/1.1</f>
        <v>0</v>
      </c>
      <c r="AG12" s="178">
        <f t="shared" ref="AG12:AG75" si="19">L12-L12*19/100</f>
        <v>0</v>
      </c>
      <c r="AH12" s="220">
        <f t="shared" ref="AH12:AH53" si="20">AI12/1.1</f>
        <v>0</v>
      </c>
      <c r="AI12" s="179">
        <f t="shared" ref="AI12:AI75" si="21">L12-L12*20/100</f>
        <v>0</v>
      </c>
      <c r="AJ12" s="177">
        <f t="shared" ref="AJ12:AJ53" si="22">AK12/1.1</f>
        <v>0</v>
      </c>
      <c r="AK12" s="178">
        <f t="shared" ref="AK12:AK75" si="23">L12-L12*21/100</f>
        <v>0</v>
      </c>
      <c r="AL12" s="177">
        <f>AM12/1.1</f>
        <v>0</v>
      </c>
      <c r="AM12" s="178">
        <f t="shared" ref="AM12:AM75" si="24">L12-L12*22/100</f>
        <v>0</v>
      </c>
      <c r="AN12" s="220">
        <f t="shared" ref="AN12:AN53" si="25">AO12/1.1</f>
        <v>0</v>
      </c>
      <c r="AO12" s="117">
        <f t="shared" ref="AO12:AO75" si="26">L12-L12*23/100</f>
        <v>0</v>
      </c>
      <c r="AQ12" s="259"/>
      <c r="AR12" s="259"/>
    </row>
    <row r="13" spans="1:44" s="65" customFormat="1" ht="15" customHeight="1">
      <c r="A13" s="66">
        <v>2</v>
      </c>
      <c r="B13" s="42">
        <v>22112002</v>
      </c>
      <c r="C13" s="43" t="s">
        <v>8</v>
      </c>
      <c r="D13" s="74">
        <v>7</v>
      </c>
      <c r="E13" s="75">
        <v>0.42</v>
      </c>
      <c r="F13" s="56"/>
      <c r="G13" s="62"/>
      <c r="H13" s="63">
        <v>150434.38716741017</v>
      </c>
      <c r="I13" s="63">
        <f t="shared" ref="I13:I53" si="27">H13*1.03</f>
        <v>154947.41878243248</v>
      </c>
      <c r="J13" s="64">
        <f t="shared" ref="J13:J53" si="28">I13/0.8</f>
        <v>193684.27347804059</v>
      </c>
      <c r="K13" s="243">
        <f t="shared" si="0"/>
        <v>0</v>
      </c>
      <c r="L13" s="238"/>
      <c r="M13" s="72">
        <v>30000</v>
      </c>
      <c r="N13" s="175">
        <f t="shared" si="1"/>
        <v>0</v>
      </c>
      <c r="O13" s="178">
        <f t="shared" si="2"/>
        <v>0</v>
      </c>
      <c r="P13" s="177">
        <f t="shared" si="3"/>
        <v>0</v>
      </c>
      <c r="Q13" s="178">
        <f t="shared" si="4"/>
        <v>0</v>
      </c>
      <c r="R13" s="177">
        <f t="shared" si="5"/>
        <v>0</v>
      </c>
      <c r="S13" s="178">
        <f t="shared" si="6"/>
        <v>0</v>
      </c>
      <c r="T13" s="177">
        <f t="shared" si="7"/>
        <v>0</v>
      </c>
      <c r="U13" s="179">
        <f t="shared" si="8"/>
        <v>0</v>
      </c>
      <c r="V13" s="177">
        <f t="shared" si="9"/>
        <v>0</v>
      </c>
      <c r="W13" s="178">
        <f t="shared" si="10"/>
        <v>0</v>
      </c>
      <c r="X13" s="177">
        <f t="shared" si="11"/>
        <v>0</v>
      </c>
      <c r="Y13" s="178">
        <f t="shared" si="12"/>
        <v>0</v>
      </c>
      <c r="Z13" s="177">
        <f t="shared" si="13"/>
        <v>0</v>
      </c>
      <c r="AA13" s="178">
        <f t="shared" si="14"/>
        <v>0</v>
      </c>
      <c r="AB13" s="177">
        <f t="shared" si="15"/>
        <v>0</v>
      </c>
      <c r="AC13" s="178">
        <f t="shared" si="16"/>
        <v>0</v>
      </c>
      <c r="AD13" s="177">
        <f t="shared" si="17"/>
        <v>0</v>
      </c>
      <c r="AE13" s="179">
        <f t="shared" si="18"/>
        <v>0</v>
      </c>
      <c r="AF13" s="177">
        <f t="shared" si="17"/>
        <v>0</v>
      </c>
      <c r="AG13" s="178">
        <f t="shared" si="19"/>
        <v>0</v>
      </c>
      <c r="AH13" s="220">
        <f t="shared" si="20"/>
        <v>0</v>
      </c>
      <c r="AI13" s="179">
        <f t="shared" si="21"/>
        <v>0</v>
      </c>
      <c r="AJ13" s="177">
        <f t="shared" si="22"/>
        <v>0</v>
      </c>
      <c r="AK13" s="178">
        <f t="shared" si="23"/>
        <v>0</v>
      </c>
      <c r="AL13" s="177">
        <f t="shared" ref="AL13:AL53" si="29">AM13/1.1</f>
        <v>0</v>
      </c>
      <c r="AM13" s="178">
        <f t="shared" si="24"/>
        <v>0</v>
      </c>
      <c r="AN13" s="220">
        <f t="shared" si="25"/>
        <v>0</v>
      </c>
      <c r="AO13" s="117">
        <f t="shared" si="26"/>
        <v>0</v>
      </c>
      <c r="AQ13" s="259"/>
      <c r="AR13" s="259"/>
    </row>
    <row r="14" spans="1:44" s="65" customFormat="1" ht="15" customHeight="1">
      <c r="A14" s="66">
        <v>3</v>
      </c>
      <c r="B14" s="42">
        <v>22112003</v>
      </c>
      <c r="C14" s="43" t="s">
        <v>9</v>
      </c>
      <c r="D14" s="74">
        <v>7</v>
      </c>
      <c r="E14" s="75">
        <v>0.45</v>
      </c>
      <c r="F14" s="56"/>
      <c r="G14" s="62"/>
      <c r="H14" s="63">
        <v>150349.53025872173</v>
      </c>
      <c r="I14" s="63">
        <f t="shared" si="27"/>
        <v>154860.01616648337</v>
      </c>
      <c r="J14" s="64">
        <f t="shared" si="28"/>
        <v>193575.02020810419</v>
      </c>
      <c r="K14" s="243">
        <f t="shared" si="0"/>
        <v>0</v>
      </c>
      <c r="L14" s="238"/>
      <c r="M14" s="72">
        <v>30000</v>
      </c>
      <c r="N14" s="175">
        <f t="shared" si="1"/>
        <v>0</v>
      </c>
      <c r="O14" s="178">
        <f t="shared" si="2"/>
        <v>0</v>
      </c>
      <c r="P14" s="177">
        <f t="shared" si="3"/>
        <v>0</v>
      </c>
      <c r="Q14" s="178">
        <f t="shared" si="4"/>
        <v>0</v>
      </c>
      <c r="R14" s="177">
        <f t="shared" si="5"/>
        <v>0</v>
      </c>
      <c r="S14" s="178">
        <f t="shared" si="6"/>
        <v>0</v>
      </c>
      <c r="T14" s="177">
        <f t="shared" si="7"/>
        <v>0</v>
      </c>
      <c r="U14" s="179">
        <f t="shared" si="8"/>
        <v>0</v>
      </c>
      <c r="V14" s="177">
        <f t="shared" si="9"/>
        <v>0</v>
      </c>
      <c r="W14" s="178">
        <f t="shared" si="10"/>
        <v>0</v>
      </c>
      <c r="X14" s="177">
        <f t="shared" si="11"/>
        <v>0</v>
      </c>
      <c r="Y14" s="178">
        <f t="shared" si="12"/>
        <v>0</v>
      </c>
      <c r="Z14" s="177">
        <f t="shared" si="13"/>
        <v>0</v>
      </c>
      <c r="AA14" s="178">
        <f t="shared" si="14"/>
        <v>0</v>
      </c>
      <c r="AB14" s="177">
        <f t="shared" si="15"/>
        <v>0</v>
      </c>
      <c r="AC14" s="178">
        <f t="shared" si="16"/>
        <v>0</v>
      </c>
      <c r="AD14" s="177">
        <f t="shared" si="17"/>
        <v>0</v>
      </c>
      <c r="AE14" s="179">
        <f t="shared" si="18"/>
        <v>0</v>
      </c>
      <c r="AF14" s="177">
        <f t="shared" si="17"/>
        <v>0</v>
      </c>
      <c r="AG14" s="178">
        <f t="shared" si="19"/>
        <v>0</v>
      </c>
      <c r="AH14" s="220">
        <f t="shared" si="20"/>
        <v>0</v>
      </c>
      <c r="AI14" s="179">
        <f t="shared" si="21"/>
        <v>0</v>
      </c>
      <c r="AJ14" s="177">
        <f t="shared" si="22"/>
        <v>0</v>
      </c>
      <c r="AK14" s="178">
        <f t="shared" si="23"/>
        <v>0</v>
      </c>
      <c r="AL14" s="177">
        <f t="shared" si="29"/>
        <v>0</v>
      </c>
      <c r="AM14" s="178">
        <f t="shared" si="24"/>
        <v>0</v>
      </c>
      <c r="AN14" s="220">
        <f t="shared" si="25"/>
        <v>0</v>
      </c>
      <c r="AO14" s="117">
        <f t="shared" si="26"/>
        <v>0</v>
      </c>
    </row>
    <row r="15" spans="1:44" s="65" customFormat="1" ht="15" customHeight="1">
      <c r="A15" s="66">
        <v>4</v>
      </c>
      <c r="B15" s="42">
        <v>22112004</v>
      </c>
      <c r="C15" s="43" t="s">
        <v>10</v>
      </c>
      <c r="D15" s="74">
        <v>7</v>
      </c>
      <c r="E15" s="75">
        <v>0.52</v>
      </c>
      <c r="F15" s="56"/>
      <c r="G15" s="62"/>
      <c r="H15" s="63">
        <v>148879.51504708268</v>
      </c>
      <c r="I15" s="63">
        <f t="shared" si="27"/>
        <v>153345.90049849518</v>
      </c>
      <c r="J15" s="64">
        <f t="shared" si="28"/>
        <v>191682.37562311895</v>
      </c>
      <c r="K15" s="243">
        <f t="shared" si="0"/>
        <v>0</v>
      </c>
      <c r="L15" s="238"/>
      <c r="M15" s="72">
        <v>30000</v>
      </c>
      <c r="N15" s="175">
        <f t="shared" si="1"/>
        <v>0</v>
      </c>
      <c r="O15" s="178">
        <f t="shared" si="2"/>
        <v>0</v>
      </c>
      <c r="P15" s="177">
        <f t="shared" si="3"/>
        <v>0</v>
      </c>
      <c r="Q15" s="178">
        <f t="shared" si="4"/>
        <v>0</v>
      </c>
      <c r="R15" s="177">
        <f t="shared" si="5"/>
        <v>0</v>
      </c>
      <c r="S15" s="178">
        <f t="shared" si="6"/>
        <v>0</v>
      </c>
      <c r="T15" s="177">
        <f t="shared" si="7"/>
        <v>0</v>
      </c>
      <c r="U15" s="179">
        <f t="shared" si="8"/>
        <v>0</v>
      </c>
      <c r="V15" s="177">
        <f t="shared" si="9"/>
        <v>0</v>
      </c>
      <c r="W15" s="178">
        <f t="shared" si="10"/>
        <v>0</v>
      </c>
      <c r="X15" s="177">
        <f t="shared" si="11"/>
        <v>0</v>
      </c>
      <c r="Y15" s="178">
        <f t="shared" si="12"/>
        <v>0</v>
      </c>
      <c r="Z15" s="177">
        <f t="shared" si="13"/>
        <v>0</v>
      </c>
      <c r="AA15" s="178">
        <f t="shared" si="14"/>
        <v>0</v>
      </c>
      <c r="AB15" s="177">
        <f t="shared" si="15"/>
        <v>0</v>
      </c>
      <c r="AC15" s="178">
        <f t="shared" si="16"/>
        <v>0</v>
      </c>
      <c r="AD15" s="177">
        <f t="shared" si="17"/>
        <v>0</v>
      </c>
      <c r="AE15" s="179">
        <f t="shared" si="18"/>
        <v>0</v>
      </c>
      <c r="AF15" s="177">
        <f t="shared" si="17"/>
        <v>0</v>
      </c>
      <c r="AG15" s="178">
        <f t="shared" si="19"/>
        <v>0</v>
      </c>
      <c r="AH15" s="220">
        <f t="shared" si="20"/>
        <v>0</v>
      </c>
      <c r="AI15" s="179">
        <f t="shared" si="21"/>
        <v>0</v>
      </c>
      <c r="AJ15" s="177">
        <f t="shared" si="22"/>
        <v>0</v>
      </c>
      <c r="AK15" s="178">
        <f t="shared" si="23"/>
        <v>0</v>
      </c>
      <c r="AL15" s="177">
        <f t="shared" si="29"/>
        <v>0</v>
      </c>
      <c r="AM15" s="178">
        <f t="shared" si="24"/>
        <v>0</v>
      </c>
      <c r="AN15" s="220">
        <f t="shared" si="25"/>
        <v>0</v>
      </c>
      <c r="AO15" s="117">
        <f t="shared" si="26"/>
        <v>0</v>
      </c>
    </row>
    <row r="16" spans="1:44" s="65" customFormat="1" ht="15" customHeight="1">
      <c r="A16" s="66">
        <v>5</v>
      </c>
      <c r="B16" s="42">
        <v>22112005</v>
      </c>
      <c r="C16" s="43" t="s">
        <v>11</v>
      </c>
      <c r="D16" s="74">
        <v>7</v>
      </c>
      <c r="E16" s="75">
        <v>0.6</v>
      </c>
      <c r="F16" s="56"/>
      <c r="G16" s="62"/>
      <c r="H16" s="63">
        <v>148772.61715803097</v>
      </c>
      <c r="I16" s="63">
        <f t="shared" si="27"/>
        <v>153235.7956727719</v>
      </c>
      <c r="J16" s="64">
        <f t="shared" si="28"/>
        <v>191544.74459096487</v>
      </c>
      <c r="K16" s="243">
        <f t="shared" si="0"/>
        <v>0</v>
      </c>
      <c r="L16" s="238"/>
      <c r="M16" s="72">
        <v>30000</v>
      </c>
      <c r="N16" s="175">
        <f t="shared" si="1"/>
        <v>0</v>
      </c>
      <c r="O16" s="178">
        <f t="shared" si="2"/>
        <v>0</v>
      </c>
      <c r="P16" s="177">
        <f t="shared" si="3"/>
        <v>0</v>
      </c>
      <c r="Q16" s="178">
        <f t="shared" si="4"/>
        <v>0</v>
      </c>
      <c r="R16" s="177">
        <f t="shared" si="5"/>
        <v>0</v>
      </c>
      <c r="S16" s="178">
        <f t="shared" si="6"/>
        <v>0</v>
      </c>
      <c r="T16" s="177">
        <f t="shared" si="7"/>
        <v>0</v>
      </c>
      <c r="U16" s="179">
        <f t="shared" si="8"/>
        <v>0</v>
      </c>
      <c r="V16" s="177">
        <f t="shared" si="9"/>
        <v>0</v>
      </c>
      <c r="W16" s="178">
        <f t="shared" si="10"/>
        <v>0</v>
      </c>
      <c r="X16" s="177">
        <f t="shared" si="11"/>
        <v>0</v>
      </c>
      <c r="Y16" s="178">
        <f t="shared" si="12"/>
        <v>0</v>
      </c>
      <c r="Z16" s="177">
        <f t="shared" si="13"/>
        <v>0</v>
      </c>
      <c r="AA16" s="178">
        <f t="shared" si="14"/>
        <v>0</v>
      </c>
      <c r="AB16" s="177">
        <f t="shared" si="15"/>
        <v>0</v>
      </c>
      <c r="AC16" s="178">
        <f t="shared" si="16"/>
        <v>0</v>
      </c>
      <c r="AD16" s="177">
        <f t="shared" si="17"/>
        <v>0</v>
      </c>
      <c r="AE16" s="179">
        <f t="shared" si="18"/>
        <v>0</v>
      </c>
      <c r="AF16" s="177">
        <f t="shared" si="17"/>
        <v>0</v>
      </c>
      <c r="AG16" s="178">
        <f t="shared" si="19"/>
        <v>0</v>
      </c>
      <c r="AH16" s="220">
        <f t="shared" si="20"/>
        <v>0</v>
      </c>
      <c r="AI16" s="179">
        <f t="shared" si="21"/>
        <v>0</v>
      </c>
      <c r="AJ16" s="177">
        <f t="shared" si="22"/>
        <v>0</v>
      </c>
      <c r="AK16" s="178">
        <f t="shared" si="23"/>
        <v>0</v>
      </c>
      <c r="AL16" s="177">
        <f t="shared" si="29"/>
        <v>0</v>
      </c>
      <c r="AM16" s="178">
        <f t="shared" si="24"/>
        <v>0</v>
      </c>
      <c r="AN16" s="220">
        <f t="shared" si="25"/>
        <v>0</v>
      </c>
      <c r="AO16" s="117">
        <f t="shared" si="26"/>
        <v>0</v>
      </c>
    </row>
    <row r="17" spans="1:41" s="65" customFormat="1" ht="15" customHeight="1">
      <c r="A17" s="66">
        <v>6</v>
      </c>
      <c r="B17" s="42">
        <v>22112006</v>
      </c>
      <c r="C17" s="43" t="s">
        <v>12</v>
      </c>
      <c r="D17" s="74">
        <v>7</v>
      </c>
      <c r="E17" s="75">
        <v>0.67</v>
      </c>
      <c r="F17" s="56"/>
      <c r="G17" s="62"/>
      <c r="H17" s="63">
        <v>148736.08628932218</v>
      </c>
      <c r="I17" s="63">
        <f t="shared" si="27"/>
        <v>153198.16887800186</v>
      </c>
      <c r="J17" s="64">
        <f t="shared" si="28"/>
        <v>191497.71109750232</v>
      </c>
      <c r="K17" s="243">
        <f t="shared" si="0"/>
        <v>0</v>
      </c>
      <c r="L17" s="238"/>
      <c r="M17" s="72">
        <v>20000</v>
      </c>
      <c r="N17" s="175">
        <f t="shared" si="1"/>
        <v>0</v>
      </c>
      <c r="O17" s="178">
        <f t="shared" si="2"/>
        <v>0</v>
      </c>
      <c r="P17" s="177">
        <f t="shared" si="3"/>
        <v>0</v>
      </c>
      <c r="Q17" s="178">
        <f t="shared" si="4"/>
        <v>0</v>
      </c>
      <c r="R17" s="177">
        <f t="shared" si="5"/>
        <v>0</v>
      </c>
      <c r="S17" s="178">
        <f t="shared" si="6"/>
        <v>0</v>
      </c>
      <c r="T17" s="177">
        <f t="shared" si="7"/>
        <v>0</v>
      </c>
      <c r="U17" s="179">
        <f t="shared" si="8"/>
        <v>0</v>
      </c>
      <c r="V17" s="177">
        <f t="shared" si="9"/>
        <v>0</v>
      </c>
      <c r="W17" s="178">
        <f t="shared" si="10"/>
        <v>0</v>
      </c>
      <c r="X17" s="177">
        <f t="shared" si="11"/>
        <v>0</v>
      </c>
      <c r="Y17" s="178">
        <f t="shared" si="12"/>
        <v>0</v>
      </c>
      <c r="Z17" s="177">
        <f t="shared" si="13"/>
        <v>0</v>
      </c>
      <c r="AA17" s="178">
        <f t="shared" si="14"/>
        <v>0</v>
      </c>
      <c r="AB17" s="177">
        <f t="shared" si="15"/>
        <v>0</v>
      </c>
      <c r="AC17" s="178">
        <f t="shared" si="16"/>
        <v>0</v>
      </c>
      <c r="AD17" s="177">
        <f t="shared" si="17"/>
        <v>0</v>
      </c>
      <c r="AE17" s="179">
        <f t="shared" si="18"/>
        <v>0</v>
      </c>
      <c r="AF17" s="177">
        <f t="shared" si="17"/>
        <v>0</v>
      </c>
      <c r="AG17" s="178">
        <f t="shared" si="19"/>
        <v>0</v>
      </c>
      <c r="AH17" s="220">
        <f t="shared" si="20"/>
        <v>0</v>
      </c>
      <c r="AI17" s="179">
        <f t="shared" si="21"/>
        <v>0</v>
      </c>
      <c r="AJ17" s="177">
        <f t="shared" si="22"/>
        <v>0</v>
      </c>
      <c r="AK17" s="178">
        <f t="shared" si="23"/>
        <v>0</v>
      </c>
      <c r="AL17" s="177">
        <f t="shared" si="29"/>
        <v>0</v>
      </c>
      <c r="AM17" s="178">
        <f t="shared" si="24"/>
        <v>0</v>
      </c>
      <c r="AN17" s="220">
        <f t="shared" si="25"/>
        <v>0</v>
      </c>
      <c r="AO17" s="117">
        <f t="shared" si="26"/>
        <v>0</v>
      </c>
    </row>
    <row r="18" spans="1:41" s="65" customFormat="1" ht="15" customHeight="1">
      <c r="A18" s="66">
        <v>7</v>
      </c>
      <c r="B18" s="42">
        <v>22112007</v>
      </c>
      <c r="C18" s="43" t="s">
        <v>13</v>
      </c>
      <c r="D18" s="74">
        <v>7</v>
      </c>
      <c r="E18" s="75">
        <v>0.75</v>
      </c>
      <c r="F18" s="56"/>
      <c r="G18" s="62"/>
      <c r="H18" s="63">
        <v>148657.71305570973</v>
      </c>
      <c r="I18" s="63">
        <f t="shared" si="27"/>
        <v>153117.44444738101</v>
      </c>
      <c r="J18" s="64">
        <f t="shared" si="28"/>
        <v>191396.80555922625</v>
      </c>
      <c r="K18" s="243">
        <f t="shared" si="0"/>
        <v>0</v>
      </c>
      <c r="L18" s="238"/>
      <c r="M18" s="72">
        <v>20000</v>
      </c>
      <c r="N18" s="175">
        <f t="shared" si="1"/>
        <v>0</v>
      </c>
      <c r="O18" s="178">
        <f t="shared" si="2"/>
        <v>0</v>
      </c>
      <c r="P18" s="177">
        <f t="shared" si="3"/>
        <v>0</v>
      </c>
      <c r="Q18" s="178">
        <f t="shared" si="4"/>
        <v>0</v>
      </c>
      <c r="R18" s="177">
        <f t="shared" si="5"/>
        <v>0</v>
      </c>
      <c r="S18" s="178">
        <f t="shared" si="6"/>
        <v>0</v>
      </c>
      <c r="T18" s="177">
        <f t="shared" si="7"/>
        <v>0</v>
      </c>
      <c r="U18" s="179">
        <f t="shared" si="8"/>
        <v>0</v>
      </c>
      <c r="V18" s="177">
        <f t="shared" si="9"/>
        <v>0</v>
      </c>
      <c r="W18" s="178">
        <f t="shared" si="10"/>
        <v>0</v>
      </c>
      <c r="X18" s="177">
        <f t="shared" si="11"/>
        <v>0</v>
      </c>
      <c r="Y18" s="178">
        <f t="shared" si="12"/>
        <v>0</v>
      </c>
      <c r="Z18" s="177">
        <f t="shared" si="13"/>
        <v>0</v>
      </c>
      <c r="AA18" s="178">
        <f t="shared" si="14"/>
        <v>0</v>
      </c>
      <c r="AB18" s="177">
        <f t="shared" si="15"/>
        <v>0</v>
      </c>
      <c r="AC18" s="178">
        <f t="shared" si="16"/>
        <v>0</v>
      </c>
      <c r="AD18" s="177">
        <f t="shared" si="17"/>
        <v>0</v>
      </c>
      <c r="AE18" s="179">
        <f t="shared" si="18"/>
        <v>0</v>
      </c>
      <c r="AF18" s="177">
        <f t="shared" si="17"/>
        <v>0</v>
      </c>
      <c r="AG18" s="178">
        <f t="shared" si="19"/>
        <v>0</v>
      </c>
      <c r="AH18" s="220">
        <f t="shared" si="20"/>
        <v>0</v>
      </c>
      <c r="AI18" s="179">
        <f t="shared" si="21"/>
        <v>0</v>
      </c>
      <c r="AJ18" s="177">
        <f t="shared" si="22"/>
        <v>0</v>
      </c>
      <c r="AK18" s="178">
        <f t="shared" si="23"/>
        <v>0</v>
      </c>
      <c r="AL18" s="177">
        <f t="shared" si="29"/>
        <v>0</v>
      </c>
      <c r="AM18" s="178">
        <f t="shared" si="24"/>
        <v>0</v>
      </c>
      <c r="AN18" s="220">
        <f t="shared" si="25"/>
        <v>0</v>
      </c>
      <c r="AO18" s="117">
        <f t="shared" si="26"/>
        <v>0</v>
      </c>
    </row>
    <row r="19" spans="1:41" s="65" customFormat="1" ht="15" customHeight="1">
      <c r="A19" s="66">
        <v>8</v>
      </c>
      <c r="B19" s="42">
        <v>22112008</v>
      </c>
      <c r="C19" s="43" t="s">
        <v>14</v>
      </c>
      <c r="D19" s="74">
        <v>7</v>
      </c>
      <c r="E19" s="75">
        <v>0.8</v>
      </c>
      <c r="F19" s="56"/>
      <c r="G19" s="62"/>
      <c r="H19" s="63">
        <v>148620.21050833864</v>
      </c>
      <c r="I19" s="63">
        <f t="shared" si="27"/>
        <v>153078.8168235888</v>
      </c>
      <c r="J19" s="64">
        <f t="shared" si="28"/>
        <v>191348.521029486</v>
      </c>
      <c r="K19" s="243">
        <f t="shared" si="0"/>
        <v>0</v>
      </c>
      <c r="L19" s="238"/>
      <c r="M19" s="72">
        <v>20000</v>
      </c>
      <c r="N19" s="175">
        <f t="shared" si="1"/>
        <v>0</v>
      </c>
      <c r="O19" s="178">
        <f t="shared" si="2"/>
        <v>0</v>
      </c>
      <c r="P19" s="177">
        <f t="shared" si="3"/>
        <v>0</v>
      </c>
      <c r="Q19" s="178">
        <f t="shared" si="4"/>
        <v>0</v>
      </c>
      <c r="R19" s="177">
        <f t="shared" si="5"/>
        <v>0</v>
      </c>
      <c r="S19" s="178">
        <f t="shared" si="6"/>
        <v>0</v>
      </c>
      <c r="T19" s="177">
        <f t="shared" si="7"/>
        <v>0</v>
      </c>
      <c r="U19" s="179">
        <f t="shared" si="8"/>
        <v>0</v>
      </c>
      <c r="V19" s="177">
        <f t="shared" si="9"/>
        <v>0</v>
      </c>
      <c r="W19" s="178">
        <f t="shared" si="10"/>
        <v>0</v>
      </c>
      <c r="X19" s="177">
        <f t="shared" si="11"/>
        <v>0</v>
      </c>
      <c r="Y19" s="178">
        <f t="shared" si="12"/>
        <v>0</v>
      </c>
      <c r="Z19" s="177">
        <f t="shared" si="13"/>
        <v>0</v>
      </c>
      <c r="AA19" s="178">
        <f t="shared" si="14"/>
        <v>0</v>
      </c>
      <c r="AB19" s="177">
        <f t="shared" si="15"/>
        <v>0</v>
      </c>
      <c r="AC19" s="178">
        <f t="shared" si="16"/>
        <v>0</v>
      </c>
      <c r="AD19" s="177">
        <f t="shared" si="17"/>
        <v>0</v>
      </c>
      <c r="AE19" s="179">
        <f t="shared" si="18"/>
        <v>0</v>
      </c>
      <c r="AF19" s="177">
        <f t="shared" si="17"/>
        <v>0</v>
      </c>
      <c r="AG19" s="178">
        <f t="shared" si="19"/>
        <v>0</v>
      </c>
      <c r="AH19" s="220">
        <f t="shared" si="20"/>
        <v>0</v>
      </c>
      <c r="AI19" s="179">
        <f t="shared" si="21"/>
        <v>0</v>
      </c>
      <c r="AJ19" s="177">
        <f t="shared" si="22"/>
        <v>0</v>
      </c>
      <c r="AK19" s="178">
        <f t="shared" si="23"/>
        <v>0</v>
      </c>
      <c r="AL19" s="177">
        <f t="shared" si="29"/>
        <v>0</v>
      </c>
      <c r="AM19" s="178">
        <f t="shared" si="24"/>
        <v>0</v>
      </c>
      <c r="AN19" s="220">
        <f t="shared" si="25"/>
        <v>0</v>
      </c>
      <c r="AO19" s="117">
        <f t="shared" si="26"/>
        <v>0</v>
      </c>
    </row>
    <row r="20" spans="1:41" s="65" customFormat="1" ht="15" customHeight="1">
      <c r="A20" s="66">
        <v>9</v>
      </c>
      <c r="B20" s="42">
        <v>22112009</v>
      </c>
      <c r="C20" s="43" t="s">
        <v>15</v>
      </c>
      <c r="D20" s="74">
        <v>7</v>
      </c>
      <c r="E20" s="75">
        <v>0.85</v>
      </c>
      <c r="F20" s="56"/>
      <c r="G20" s="62"/>
      <c r="H20" s="63">
        <v>148567.50088620387</v>
      </c>
      <c r="I20" s="63">
        <f t="shared" si="27"/>
        <v>153024.52591278998</v>
      </c>
      <c r="J20" s="64">
        <f t="shared" si="28"/>
        <v>191280.65739098747</v>
      </c>
      <c r="K20" s="243">
        <f t="shared" si="0"/>
        <v>0</v>
      </c>
      <c r="L20" s="238"/>
      <c r="M20" s="72">
        <v>15000</v>
      </c>
      <c r="N20" s="175">
        <f t="shared" si="1"/>
        <v>0</v>
      </c>
      <c r="O20" s="178">
        <f t="shared" si="2"/>
        <v>0</v>
      </c>
      <c r="P20" s="177">
        <f t="shared" si="3"/>
        <v>0</v>
      </c>
      <c r="Q20" s="178">
        <f t="shared" si="4"/>
        <v>0</v>
      </c>
      <c r="R20" s="177">
        <f t="shared" si="5"/>
        <v>0</v>
      </c>
      <c r="S20" s="178">
        <f t="shared" si="6"/>
        <v>0</v>
      </c>
      <c r="T20" s="177">
        <f t="shared" si="7"/>
        <v>0</v>
      </c>
      <c r="U20" s="179">
        <f t="shared" si="8"/>
        <v>0</v>
      </c>
      <c r="V20" s="177">
        <f t="shared" si="9"/>
        <v>0</v>
      </c>
      <c r="W20" s="178">
        <f t="shared" si="10"/>
        <v>0</v>
      </c>
      <c r="X20" s="177">
        <f t="shared" si="11"/>
        <v>0</v>
      </c>
      <c r="Y20" s="178">
        <f t="shared" si="12"/>
        <v>0</v>
      </c>
      <c r="Z20" s="177">
        <f t="shared" si="13"/>
        <v>0</v>
      </c>
      <c r="AA20" s="178">
        <f t="shared" si="14"/>
        <v>0</v>
      </c>
      <c r="AB20" s="177">
        <f t="shared" si="15"/>
        <v>0</v>
      </c>
      <c r="AC20" s="178">
        <f t="shared" si="16"/>
        <v>0</v>
      </c>
      <c r="AD20" s="177">
        <f t="shared" si="17"/>
        <v>0</v>
      </c>
      <c r="AE20" s="179">
        <f t="shared" si="18"/>
        <v>0</v>
      </c>
      <c r="AF20" s="177">
        <f t="shared" si="17"/>
        <v>0</v>
      </c>
      <c r="AG20" s="178">
        <f t="shared" si="19"/>
        <v>0</v>
      </c>
      <c r="AH20" s="220">
        <f t="shared" si="20"/>
        <v>0</v>
      </c>
      <c r="AI20" s="179">
        <f t="shared" si="21"/>
        <v>0</v>
      </c>
      <c r="AJ20" s="177">
        <f t="shared" si="22"/>
        <v>0</v>
      </c>
      <c r="AK20" s="178">
        <f t="shared" si="23"/>
        <v>0</v>
      </c>
      <c r="AL20" s="177">
        <f t="shared" si="29"/>
        <v>0</v>
      </c>
      <c r="AM20" s="178">
        <f t="shared" si="24"/>
        <v>0</v>
      </c>
      <c r="AN20" s="220">
        <f t="shared" si="25"/>
        <v>0</v>
      </c>
      <c r="AO20" s="117">
        <f t="shared" si="26"/>
        <v>0</v>
      </c>
    </row>
    <row r="21" spans="1:41" s="65" customFormat="1" ht="15" customHeight="1">
      <c r="A21" s="66">
        <v>10</v>
      </c>
      <c r="B21" s="42">
        <v>22112010</v>
      </c>
      <c r="C21" s="43" t="s">
        <v>16</v>
      </c>
      <c r="D21" s="74">
        <v>7</v>
      </c>
      <c r="E21" s="75">
        <v>0.95</v>
      </c>
      <c r="F21" s="56"/>
      <c r="G21" s="62"/>
      <c r="H21" s="63">
        <v>148828.87547069375</v>
      </c>
      <c r="I21" s="63">
        <f t="shared" si="27"/>
        <v>153293.74173481457</v>
      </c>
      <c r="J21" s="64">
        <f t="shared" si="28"/>
        <v>191617.17716851819</v>
      </c>
      <c r="K21" s="243">
        <f t="shared" si="0"/>
        <v>0</v>
      </c>
      <c r="L21" s="238"/>
      <c r="M21" s="72">
        <v>15000</v>
      </c>
      <c r="N21" s="175">
        <f t="shared" si="1"/>
        <v>0</v>
      </c>
      <c r="O21" s="178">
        <f t="shared" si="2"/>
        <v>0</v>
      </c>
      <c r="P21" s="177">
        <f t="shared" si="3"/>
        <v>0</v>
      </c>
      <c r="Q21" s="178">
        <f t="shared" si="4"/>
        <v>0</v>
      </c>
      <c r="R21" s="177">
        <f t="shared" si="5"/>
        <v>0</v>
      </c>
      <c r="S21" s="178">
        <f t="shared" si="6"/>
        <v>0</v>
      </c>
      <c r="T21" s="177">
        <f t="shared" si="7"/>
        <v>0</v>
      </c>
      <c r="U21" s="179">
        <f t="shared" si="8"/>
        <v>0</v>
      </c>
      <c r="V21" s="177">
        <f t="shared" si="9"/>
        <v>0</v>
      </c>
      <c r="W21" s="178">
        <f t="shared" si="10"/>
        <v>0</v>
      </c>
      <c r="X21" s="177">
        <f t="shared" si="11"/>
        <v>0</v>
      </c>
      <c r="Y21" s="178">
        <f t="shared" si="12"/>
        <v>0</v>
      </c>
      <c r="Z21" s="177">
        <f t="shared" si="13"/>
        <v>0</v>
      </c>
      <c r="AA21" s="178">
        <f t="shared" si="14"/>
        <v>0</v>
      </c>
      <c r="AB21" s="177">
        <f t="shared" si="15"/>
        <v>0</v>
      </c>
      <c r="AC21" s="178">
        <f t="shared" si="16"/>
        <v>0</v>
      </c>
      <c r="AD21" s="177">
        <f t="shared" si="17"/>
        <v>0</v>
      </c>
      <c r="AE21" s="179">
        <f t="shared" si="18"/>
        <v>0</v>
      </c>
      <c r="AF21" s="177">
        <f t="shared" si="17"/>
        <v>0</v>
      </c>
      <c r="AG21" s="178">
        <f t="shared" si="19"/>
        <v>0</v>
      </c>
      <c r="AH21" s="220">
        <f t="shared" si="20"/>
        <v>0</v>
      </c>
      <c r="AI21" s="179">
        <f t="shared" si="21"/>
        <v>0</v>
      </c>
      <c r="AJ21" s="177">
        <f t="shared" si="22"/>
        <v>0</v>
      </c>
      <c r="AK21" s="178">
        <f t="shared" si="23"/>
        <v>0</v>
      </c>
      <c r="AL21" s="177">
        <f t="shared" si="29"/>
        <v>0</v>
      </c>
      <c r="AM21" s="178">
        <f t="shared" si="24"/>
        <v>0</v>
      </c>
      <c r="AN21" s="220">
        <f t="shared" si="25"/>
        <v>0</v>
      </c>
      <c r="AO21" s="117">
        <f t="shared" si="26"/>
        <v>0</v>
      </c>
    </row>
    <row r="22" spans="1:41" s="65" customFormat="1" ht="15" customHeight="1">
      <c r="A22" s="66">
        <v>11</v>
      </c>
      <c r="B22" s="42">
        <v>22112011</v>
      </c>
      <c r="C22" s="43" t="s">
        <v>17</v>
      </c>
      <c r="D22" s="74">
        <v>7</v>
      </c>
      <c r="E22" s="75">
        <v>1</v>
      </c>
      <c r="F22" s="56"/>
      <c r="G22" s="62"/>
      <c r="H22" s="63">
        <v>148772.04653580108</v>
      </c>
      <c r="I22" s="63">
        <f t="shared" si="27"/>
        <v>153235.20793187513</v>
      </c>
      <c r="J22" s="64">
        <f t="shared" si="28"/>
        <v>191544.00991484392</v>
      </c>
      <c r="K22" s="243">
        <f t="shared" si="0"/>
        <v>0</v>
      </c>
      <c r="L22" s="238"/>
      <c r="M22" s="72">
        <v>15000</v>
      </c>
      <c r="N22" s="175">
        <f t="shared" si="1"/>
        <v>0</v>
      </c>
      <c r="O22" s="178">
        <f t="shared" si="2"/>
        <v>0</v>
      </c>
      <c r="P22" s="177">
        <f t="shared" si="3"/>
        <v>0</v>
      </c>
      <c r="Q22" s="178">
        <f t="shared" si="4"/>
        <v>0</v>
      </c>
      <c r="R22" s="177">
        <f t="shared" si="5"/>
        <v>0</v>
      </c>
      <c r="S22" s="178">
        <f t="shared" si="6"/>
        <v>0</v>
      </c>
      <c r="T22" s="177">
        <f t="shared" si="7"/>
        <v>0</v>
      </c>
      <c r="U22" s="179">
        <f t="shared" si="8"/>
        <v>0</v>
      </c>
      <c r="V22" s="177">
        <f t="shared" si="9"/>
        <v>0</v>
      </c>
      <c r="W22" s="178">
        <f t="shared" si="10"/>
        <v>0</v>
      </c>
      <c r="X22" s="177">
        <f t="shared" si="11"/>
        <v>0</v>
      </c>
      <c r="Y22" s="178">
        <f t="shared" si="12"/>
        <v>0</v>
      </c>
      <c r="Z22" s="177">
        <f t="shared" si="13"/>
        <v>0</v>
      </c>
      <c r="AA22" s="178">
        <f t="shared" si="14"/>
        <v>0</v>
      </c>
      <c r="AB22" s="177">
        <f t="shared" si="15"/>
        <v>0</v>
      </c>
      <c r="AC22" s="178">
        <f t="shared" si="16"/>
        <v>0</v>
      </c>
      <c r="AD22" s="177">
        <f t="shared" si="17"/>
        <v>0</v>
      </c>
      <c r="AE22" s="179">
        <f t="shared" si="18"/>
        <v>0</v>
      </c>
      <c r="AF22" s="177">
        <f t="shared" si="17"/>
        <v>0</v>
      </c>
      <c r="AG22" s="178">
        <f t="shared" si="19"/>
        <v>0</v>
      </c>
      <c r="AH22" s="220">
        <f t="shared" si="20"/>
        <v>0</v>
      </c>
      <c r="AI22" s="179">
        <f t="shared" si="21"/>
        <v>0</v>
      </c>
      <c r="AJ22" s="177">
        <f t="shared" si="22"/>
        <v>0</v>
      </c>
      <c r="AK22" s="178">
        <f t="shared" si="23"/>
        <v>0</v>
      </c>
      <c r="AL22" s="177">
        <f t="shared" si="29"/>
        <v>0</v>
      </c>
      <c r="AM22" s="178">
        <f t="shared" si="24"/>
        <v>0</v>
      </c>
      <c r="AN22" s="220">
        <f t="shared" si="25"/>
        <v>0</v>
      </c>
      <c r="AO22" s="117">
        <f t="shared" si="26"/>
        <v>0</v>
      </c>
    </row>
    <row r="23" spans="1:41" s="65" customFormat="1" ht="15" customHeight="1">
      <c r="A23" s="66">
        <v>12</v>
      </c>
      <c r="B23" s="42">
        <v>22112012</v>
      </c>
      <c r="C23" s="43" t="s">
        <v>18</v>
      </c>
      <c r="D23" s="74">
        <v>7</v>
      </c>
      <c r="E23" s="75">
        <v>1.05</v>
      </c>
      <c r="F23" s="56"/>
      <c r="G23" s="62"/>
      <c r="H23" s="63">
        <v>148621.14107238193</v>
      </c>
      <c r="I23" s="63">
        <f t="shared" si="27"/>
        <v>153079.77530455339</v>
      </c>
      <c r="J23" s="64">
        <f t="shared" si="28"/>
        <v>191349.71913069172</v>
      </c>
      <c r="K23" s="243">
        <f t="shared" si="0"/>
        <v>0</v>
      </c>
      <c r="L23" s="238"/>
      <c r="M23" s="72">
        <v>15000</v>
      </c>
      <c r="N23" s="175">
        <f t="shared" si="1"/>
        <v>0</v>
      </c>
      <c r="O23" s="178">
        <f t="shared" si="2"/>
        <v>0</v>
      </c>
      <c r="P23" s="177">
        <f t="shared" si="3"/>
        <v>0</v>
      </c>
      <c r="Q23" s="178">
        <f t="shared" si="4"/>
        <v>0</v>
      </c>
      <c r="R23" s="177">
        <f t="shared" si="5"/>
        <v>0</v>
      </c>
      <c r="S23" s="178">
        <f t="shared" si="6"/>
        <v>0</v>
      </c>
      <c r="T23" s="177">
        <f t="shared" si="7"/>
        <v>0</v>
      </c>
      <c r="U23" s="179">
        <f t="shared" si="8"/>
        <v>0</v>
      </c>
      <c r="V23" s="177">
        <f t="shared" si="9"/>
        <v>0</v>
      </c>
      <c r="W23" s="178">
        <f t="shared" si="10"/>
        <v>0</v>
      </c>
      <c r="X23" s="177">
        <f t="shared" si="11"/>
        <v>0</v>
      </c>
      <c r="Y23" s="178">
        <f t="shared" si="12"/>
        <v>0</v>
      </c>
      <c r="Z23" s="177">
        <f t="shared" si="13"/>
        <v>0</v>
      </c>
      <c r="AA23" s="178">
        <f t="shared" si="14"/>
        <v>0</v>
      </c>
      <c r="AB23" s="177">
        <f t="shared" si="15"/>
        <v>0</v>
      </c>
      <c r="AC23" s="178">
        <f t="shared" si="16"/>
        <v>0</v>
      </c>
      <c r="AD23" s="177">
        <f t="shared" si="17"/>
        <v>0</v>
      </c>
      <c r="AE23" s="179">
        <f t="shared" si="18"/>
        <v>0</v>
      </c>
      <c r="AF23" s="177">
        <f t="shared" si="17"/>
        <v>0</v>
      </c>
      <c r="AG23" s="178">
        <f t="shared" si="19"/>
        <v>0</v>
      </c>
      <c r="AH23" s="220">
        <f t="shared" si="20"/>
        <v>0</v>
      </c>
      <c r="AI23" s="179">
        <f t="shared" si="21"/>
        <v>0</v>
      </c>
      <c r="AJ23" s="177">
        <f t="shared" si="22"/>
        <v>0</v>
      </c>
      <c r="AK23" s="178">
        <f t="shared" si="23"/>
        <v>0</v>
      </c>
      <c r="AL23" s="177">
        <f t="shared" si="29"/>
        <v>0</v>
      </c>
      <c r="AM23" s="178">
        <f t="shared" si="24"/>
        <v>0</v>
      </c>
      <c r="AN23" s="220">
        <f t="shared" si="25"/>
        <v>0</v>
      </c>
      <c r="AO23" s="117">
        <f t="shared" si="26"/>
        <v>0</v>
      </c>
    </row>
    <row r="24" spans="1:41" s="65" customFormat="1" ht="15" customHeight="1">
      <c r="A24" s="66">
        <v>13</v>
      </c>
      <c r="B24" s="42">
        <v>22112013</v>
      </c>
      <c r="C24" s="43" t="s">
        <v>19</v>
      </c>
      <c r="D24" s="74">
        <v>7</v>
      </c>
      <c r="E24" s="75">
        <v>1.1299999999999999</v>
      </c>
      <c r="F24" s="56"/>
      <c r="G24" s="62"/>
      <c r="H24" s="63">
        <v>148555.97476587133</v>
      </c>
      <c r="I24" s="63">
        <f t="shared" si="27"/>
        <v>153012.65400884749</v>
      </c>
      <c r="J24" s="64">
        <f t="shared" si="28"/>
        <v>191265.81751105934</v>
      </c>
      <c r="K24" s="243">
        <f t="shared" si="0"/>
        <v>0</v>
      </c>
      <c r="L24" s="238"/>
      <c r="M24" s="72">
        <v>15000</v>
      </c>
      <c r="N24" s="175">
        <f t="shared" si="1"/>
        <v>0</v>
      </c>
      <c r="O24" s="178">
        <f t="shared" si="2"/>
        <v>0</v>
      </c>
      <c r="P24" s="177">
        <f t="shared" si="3"/>
        <v>0</v>
      </c>
      <c r="Q24" s="178">
        <f t="shared" si="4"/>
        <v>0</v>
      </c>
      <c r="R24" s="177">
        <f t="shared" si="5"/>
        <v>0</v>
      </c>
      <c r="S24" s="178">
        <f t="shared" si="6"/>
        <v>0</v>
      </c>
      <c r="T24" s="177">
        <f t="shared" si="7"/>
        <v>0</v>
      </c>
      <c r="U24" s="179">
        <f t="shared" si="8"/>
        <v>0</v>
      </c>
      <c r="V24" s="177">
        <f t="shared" si="9"/>
        <v>0</v>
      </c>
      <c r="W24" s="178">
        <f t="shared" si="10"/>
        <v>0</v>
      </c>
      <c r="X24" s="177">
        <f t="shared" si="11"/>
        <v>0</v>
      </c>
      <c r="Y24" s="178">
        <f t="shared" si="12"/>
        <v>0</v>
      </c>
      <c r="Z24" s="177">
        <f t="shared" si="13"/>
        <v>0</v>
      </c>
      <c r="AA24" s="178">
        <f t="shared" si="14"/>
        <v>0</v>
      </c>
      <c r="AB24" s="177">
        <f t="shared" si="15"/>
        <v>0</v>
      </c>
      <c r="AC24" s="178">
        <f t="shared" si="16"/>
        <v>0</v>
      </c>
      <c r="AD24" s="177">
        <f t="shared" si="17"/>
        <v>0</v>
      </c>
      <c r="AE24" s="179">
        <f t="shared" si="18"/>
        <v>0</v>
      </c>
      <c r="AF24" s="177">
        <f t="shared" si="17"/>
        <v>0</v>
      </c>
      <c r="AG24" s="178">
        <f t="shared" si="19"/>
        <v>0</v>
      </c>
      <c r="AH24" s="220">
        <f t="shared" si="20"/>
        <v>0</v>
      </c>
      <c r="AI24" s="179">
        <f t="shared" si="21"/>
        <v>0</v>
      </c>
      <c r="AJ24" s="177">
        <f t="shared" si="22"/>
        <v>0</v>
      </c>
      <c r="AK24" s="178">
        <f t="shared" si="23"/>
        <v>0</v>
      </c>
      <c r="AL24" s="177">
        <f t="shared" si="29"/>
        <v>0</v>
      </c>
      <c r="AM24" s="178">
        <f t="shared" si="24"/>
        <v>0</v>
      </c>
      <c r="AN24" s="220">
        <f t="shared" si="25"/>
        <v>0</v>
      </c>
      <c r="AO24" s="117">
        <f t="shared" si="26"/>
        <v>0</v>
      </c>
    </row>
    <row r="25" spans="1:41" s="65" customFormat="1" ht="15" customHeight="1">
      <c r="A25" s="66">
        <v>14</v>
      </c>
      <c r="B25" s="42">
        <v>22112014</v>
      </c>
      <c r="C25" s="43" t="s">
        <v>20</v>
      </c>
      <c r="D25" s="74">
        <v>7</v>
      </c>
      <c r="E25" s="75">
        <v>1.2</v>
      </c>
      <c r="F25" s="56"/>
      <c r="G25" s="62"/>
      <c r="H25" s="63">
        <v>148509.31455541743</v>
      </c>
      <c r="I25" s="63">
        <f t="shared" si="27"/>
        <v>152964.59399207996</v>
      </c>
      <c r="J25" s="64">
        <f t="shared" si="28"/>
        <v>191205.74249009995</v>
      </c>
      <c r="K25" s="243">
        <f t="shared" si="0"/>
        <v>0</v>
      </c>
      <c r="L25" s="238"/>
      <c r="M25" s="72">
        <v>15000</v>
      </c>
      <c r="N25" s="175">
        <f t="shared" si="1"/>
        <v>0</v>
      </c>
      <c r="O25" s="178">
        <f t="shared" si="2"/>
        <v>0</v>
      </c>
      <c r="P25" s="177">
        <f t="shared" si="3"/>
        <v>0</v>
      </c>
      <c r="Q25" s="178">
        <f t="shared" si="4"/>
        <v>0</v>
      </c>
      <c r="R25" s="177">
        <f t="shared" si="5"/>
        <v>0</v>
      </c>
      <c r="S25" s="178">
        <f t="shared" si="6"/>
        <v>0</v>
      </c>
      <c r="T25" s="177">
        <f t="shared" si="7"/>
        <v>0</v>
      </c>
      <c r="U25" s="179">
        <f t="shared" si="8"/>
        <v>0</v>
      </c>
      <c r="V25" s="177">
        <f t="shared" si="9"/>
        <v>0</v>
      </c>
      <c r="W25" s="178">
        <f t="shared" si="10"/>
        <v>0</v>
      </c>
      <c r="X25" s="177">
        <f t="shared" si="11"/>
        <v>0</v>
      </c>
      <c r="Y25" s="178">
        <f t="shared" si="12"/>
        <v>0</v>
      </c>
      <c r="Z25" s="177">
        <f t="shared" si="13"/>
        <v>0</v>
      </c>
      <c r="AA25" s="178">
        <f t="shared" si="14"/>
        <v>0</v>
      </c>
      <c r="AB25" s="177">
        <f t="shared" si="15"/>
        <v>0</v>
      </c>
      <c r="AC25" s="178">
        <f t="shared" si="16"/>
        <v>0</v>
      </c>
      <c r="AD25" s="177">
        <f t="shared" si="17"/>
        <v>0</v>
      </c>
      <c r="AE25" s="179">
        <f t="shared" si="18"/>
        <v>0</v>
      </c>
      <c r="AF25" s="177">
        <f t="shared" si="17"/>
        <v>0</v>
      </c>
      <c r="AG25" s="178">
        <f t="shared" si="19"/>
        <v>0</v>
      </c>
      <c r="AH25" s="220">
        <f t="shared" si="20"/>
        <v>0</v>
      </c>
      <c r="AI25" s="179">
        <f t="shared" si="21"/>
        <v>0</v>
      </c>
      <c r="AJ25" s="177">
        <f t="shared" si="22"/>
        <v>0</v>
      </c>
      <c r="AK25" s="178">
        <f t="shared" si="23"/>
        <v>0</v>
      </c>
      <c r="AL25" s="177">
        <f t="shared" si="29"/>
        <v>0</v>
      </c>
      <c r="AM25" s="178">
        <f t="shared" si="24"/>
        <v>0</v>
      </c>
      <c r="AN25" s="220">
        <f t="shared" si="25"/>
        <v>0</v>
      </c>
      <c r="AO25" s="117">
        <f t="shared" si="26"/>
        <v>0</v>
      </c>
    </row>
    <row r="26" spans="1:41" s="65" customFormat="1" ht="15" customHeight="1">
      <c r="A26" s="66">
        <v>15</v>
      </c>
      <c r="B26" s="42">
        <v>22112015</v>
      </c>
      <c r="C26" s="43" t="s">
        <v>21</v>
      </c>
      <c r="D26" s="74">
        <v>7</v>
      </c>
      <c r="E26" s="75">
        <v>1.35</v>
      </c>
      <c r="F26" s="56"/>
      <c r="G26" s="62"/>
      <c r="H26" s="63">
        <v>148228.64666353969</v>
      </c>
      <c r="I26" s="63">
        <f t="shared" si="27"/>
        <v>152675.50606344588</v>
      </c>
      <c r="J26" s="64">
        <f t="shared" si="28"/>
        <v>190844.38257930733</v>
      </c>
      <c r="K26" s="243">
        <f t="shared" si="0"/>
        <v>0</v>
      </c>
      <c r="L26" s="238"/>
      <c r="M26" s="72">
        <v>15000</v>
      </c>
      <c r="N26" s="175">
        <f t="shared" si="1"/>
        <v>0</v>
      </c>
      <c r="O26" s="178">
        <f t="shared" si="2"/>
        <v>0</v>
      </c>
      <c r="P26" s="177">
        <f t="shared" si="3"/>
        <v>0</v>
      </c>
      <c r="Q26" s="178">
        <f t="shared" si="4"/>
        <v>0</v>
      </c>
      <c r="R26" s="177">
        <f t="shared" si="5"/>
        <v>0</v>
      </c>
      <c r="S26" s="178">
        <f t="shared" si="6"/>
        <v>0</v>
      </c>
      <c r="T26" s="177">
        <f t="shared" si="7"/>
        <v>0</v>
      </c>
      <c r="U26" s="179">
        <f t="shared" si="8"/>
        <v>0</v>
      </c>
      <c r="V26" s="177">
        <f t="shared" si="9"/>
        <v>0</v>
      </c>
      <c r="W26" s="178">
        <f t="shared" si="10"/>
        <v>0</v>
      </c>
      <c r="X26" s="177">
        <f t="shared" si="11"/>
        <v>0</v>
      </c>
      <c r="Y26" s="178">
        <f t="shared" si="12"/>
        <v>0</v>
      </c>
      <c r="Z26" s="177">
        <f t="shared" si="13"/>
        <v>0</v>
      </c>
      <c r="AA26" s="178">
        <f t="shared" si="14"/>
        <v>0</v>
      </c>
      <c r="AB26" s="177">
        <f t="shared" si="15"/>
        <v>0</v>
      </c>
      <c r="AC26" s="178">
        <f t="shared" si="16"/>
        <v>0</v>
      </c>
      <c r="AD26" s="177">
        <f t="shared" si="17"/>
        <v>0</v>
      </c>
      <c r="AE26" s="179">
        <f t="shared" si="18"/>
        <v>0</v>
      </c>
      <c r="AF26" s="177">
        <f t="shared" si="17"/>
        <v>0</v>
      </c>
      <c r="AG26" s="178">
        <f t="shared" si="19"/>
        <v>0</v>
      </c>
      <c r="AH26" s="220">
        <f t="shared" si="20"/>
        <v>0</v>
      </c>
      <c r="AI26" s="179">
        <f t="shared" si="21"/>
        <v>0</v>
      </c>
      <c r="AJ26" s="177">
        <f t="shared" si="22"/>
        <v>0</v>
      </c>
      <c r="AK26" s="178">
        <f t="shared" si="23"/>
        <v>0</v>
      </c>
      <c r="AL26" s="177">
        <f t="shared" si="29"/>
        <v>0</v>
      </c>
      <c r="AM26" s="178">
        <f t="shared" si="24"/>
        <v>0</v>
      </c>
      <c r="AN26" s="220">
        <f t="shared" si="25"/>
        <v>0</v>
      </c>
      <c r="AO26" s="117">
        <f t="shared" si="26"/>
        <v>0</v>
      </c>
    </row>
    <row r="27" spans="1:41" s="65" customFormat="1" ht="15" customHeight="1">
      <c r="A27" s="66">
        <v>16</v>
      </c>
      <c r="B27" s="42">
        <v>22112016</v>
      </c>
      <c r="C27" s="43" t="s">
        <v>22</v>
      </c>
      <c r="D27" s="74">
        <v>7</v>
      </c>
      <c r="E27" s="75">
        <v>1.4</v>
      </c>
      <c r="F27" s="56"/>
      <c r="G27" s="62"/>
      <c r="H27" s="63">
        <v>148208.39824071486</v>
      </c>
      <c r="I27" s="63">
        <f t="shared" si="27"/>
        <v>152654.65018793632</v>
      </c>
      <c r="J27" s="64">
        <f t="shared" si="28"/>
        <v>190818.31273492039</v>
      </c>
      <c r="K27" s="243">
        <f t="shared" si="0"/>
        <v>0</v>
      </c>
      <c r="L27" s="238"/>
      <c r="M27" s="72">
        <v>15000</v>
      </c>
      <c r="N27" s="175">
        <f t="shared" si="1"/>
        <v>0</v>
      </c>
      <c r="O27" s="178">
        <f t="shared" si="2"/>
        <v>0</v>
      </c>
      <c r="P27" s="177">
        <f t="shared" si="3"/>
        <v>0</v>
      </c>
      <c r="Q27" s="178">
        <f t="shared" si="4"/>
        <v>0</v>
      </c>
      <c r="R27" s="177">
        <f t="shared" si="5"/>
        <v>0</v>
      </c>
      <c r="S27" s="178">
        <f t="shared" si="6"/>
        <v>0</v>
      </c>
      <c r="T27" s="177">
        <f t="shared" si="7"/>
        <v>0</v>
      </c>
      <c r="U27" s="179">
        <f t="shared" si="8"/>
        <v>0</v>
      </c>
      <c r="V27" s="177">
        <f t="shared" si="9"/>
        <v>0</v>
      </c>
      <c r="W27" s="178">
        <f t="shared" si="10"/>
        <v>0</v>
      </c>
      <c r="X27" s="177">
        <f t="shared" si="11"/>
        <v>0</v>
      </c>
      <c r="Y27" s="178">
        <f t="shared" si="12"/>
        <v>0</v>
      </c>
      <c r="Z27" s="177">
        <f t="shared" si="13"/>
        <v>0</v>
      </c>
      <c r="AA27" s="178">
        <f t="shared" si="14"/>
        <v>0</v>
      </c>
      <c r="AB27" s="177">
        <f t="shared" si="15"/>
        <v>0</v>
      </c>
      <c r="AC27" s="178">
        <f t="shared" si="16"/>
        <v>0</v>
      </c>
      <c r="AD27" s="177">
        <f t="shared" si="17"/>
        <v>0</v>
      </c>
      <c r="AE27" s="179">
        <f t="shared" si="18"/>
        <v>0</v>
      </c>
      <c r="AF27" s="177">
        <f t="shared" si="17"/>
        <v>0</v>
      </c>
      <c r="AG27" s="178">
        <f t="shared" si="19"/>
        <v>0</v>
      </c>
      <c r="AH27" s="220">
        <f t="shared" si="20"/>
        <v>0</v>
      </c>
      <c r="AI27" s="179">
        <f t="shared" si="21"/>
        <v>0</v>
      </c>
      <c r="AJ27" s="177">
        <f t="shared" si="22"/>
        <v>0</v>
      </c>
      <c r="AK27" s="178">
        <f t="shared" si="23"/>
        <v>0</v>
      </c>
      <c r="AL27" s="177">
        <f t="shared" si="29"/>
        <v>0</v>
      </c>
      <c r="AM27" s="178">
        <f t="shared" si="24"/>
        <v>0</v>
      </c>
      <c r="AN27" s="220">
        <f t="shared" si="25"/>
        <v>0</v>
      </c>
      <c r="AO27" s="117">
        <f t="shared" si="26"/>
        <v>0</v>
      </c>
    </row>
    <row r="28" spans="1:41" s="65" customFormat="1" ht="15" customHeight="1">
      <c r="A28" s="66">
        <v>17</v>
      </c>
      <c r="B28" s="42">
        <v>22112017</v>
      </c>
      <c r="C28" s="43" t="s">
        <v>23</v>
      </c>
      <c r="D28" s="74">
        <v>7</v>
      </c>
      <c r="E28" s="75">
        <v>1.6</v>
      </c>
      <c r="F28" s="56"/>
      <c r="G28" s="62"/>
      <c r="H28" s="63">
        <v>148325.29189672932</v>
      </c>
      <c r="I28" s="63">
        <f t="shared" si="27"/>
        <v>152775.05065363122</v>
      </c>
      <c r="J28" s="64">
        <f t="shared" si="28"/>
        <v>190968.81331703902</v>
      </c>
      <c r="K28" s="243">
        <f t="shared" si="0"/>
        <v>0</v>
      </c>
      <c r="L28" s="238"/>
      <c r="M28" s="72">
        <v>8000</v>
      </c>
      <c r="N28" s="175">
        <f t="shared" si="1"/>
        <v>0</v>
      </c>
      <c r="O28" s="178">
        <f t="shared" si="2"/>
        <v>0</v>
      </c>
      <c r="P28" s="177">
        <f t="shared" si="3"/>
        <v>0</v>
      </c>
      <c r="Q28" s="178">
        <f t="shared" si="4"/>
        <v>0</v>
      </c>
      <c r="R28" s="177">
        <f t="shared" si="5"/>
        <v>0</v>
      </c>
      <c r="S28" s="178">
        <f t="shared" si="6"/>
        <v>0</v>
      </c>
      <c r="T28" s="177">
        <f t="shared" si="7"/>
        <v>0</v>
      </c>
      <c r="U28" s="179">
        <f t="shared" si="8"/>
        <v>0</v>
      </c>
      <c r="V28" s="177">
        <f t="shared" si="9"/>
        <v>0</v>
      </c>
      <c r="W28" s="178">
        <f t="shared" si="10"/>
        <v>0</v>
      </c>
      <c r="X28" s="177">
        <f t="shared" si="11"/>
        <v>0</v>
      </c>
      <c r="Y28" s="178">
        <f t="shared" si="12"/>
        <v>0</v>
      </c>
      <c r="Z28" s="177">
        <f t="shared" si="13"/>
        <v>0</v>
      </c>
      <c r="AA28" s="178">
        <f t="shared" si="14"/>
        <v>0</v>
      </c>
      <c r="AB28" s="177">
        <f t="shared" si="15"/>
        <v>0</v>
      </c>
      <c r="AC28" s="178">
        <f t="shared" si="16"/>
        <v>0</v>
      </c>
      <c r="AD28" s="177">
        <f t="shared" si="17"/>
        <v>0</v>
      </c>
      <c r="AE28" s="179">
        <f t="shared" si="18"/>
        <v>0</v>
      </c>
      <c r="AF28" s="177">
        <f t="shared" si="17"/>
        <v>0</v>
      </c>
      <c r="AG28" s="178">
        <f t="shared" si="19"/>
        <v>0</v>
      </c>
      <c r="AH28" s="220">
        <f t="shared" si="20"/>
        <v>0</v>
      </c>
      <c r="AI28" s="179">
        <f t="shared" si="21"/>
        <v>0</v>
      </c>
      <c r="AJ28" s="177">
        <f t="shared" si="22"/>
        <v>0</v>
      </c>
      <c r="AK28" s="178">
        <f t="shared" si="23"/>
        <v>0</v>
      </c>
      <c r="AL28" s="177">
        <f t="shared" si="29"/>
        <v>0</v>
      </c>
      <c r="AM28" s="178">
        <f t="shared" si="24"/>
        <v>0</v>
      </c>
      <c r="AN28" s="220">
        <f t="shared" si="25"/>
        <v>0</v>
      </c>
      <c r="AO28" s="117">
        <f t="shared" si="26"/>
        <v>0</v>
      </c>
    </row>
    <row r="29" spans="1:41" s="65" customFormat="1" ht="15" customHeight="1">
      <c r="A29" s="66">
        <v>18</v>
      </c>
      <c r="B29" s="42">
        <v>22112051</v>
      </c>
      <c r="C29" s="43" t="s">
        <v>24</v>
      </c>
      <c r="D29" s="74">
        <v>7</v>
      </c>
      <c r="E29" s="75">
        <v>1.7</v>
      </c>
      <c r="F29" s="56"/>
      <c r="G29" s="62"/>
      <c r="H29" s="63">
        <v>148288.26326874763</v>
      </c>
      <c r="I29" s="63">
        <f t="shared" si="27"/>
        <v>152736.91116681005</v>
      </c>
      <c r="J29" s="64">
        <f t="shared" si="28"/>
        <v>190921.13895851254</v>
      </c>
      <c r="K29" s="243">
        <f t="shared" si="0"/>
        <v>0</v>
      </c>
      <c r="L29" s="238"/>
      <c r="M29" s="72">
        <v>8000</v>
      </c>
      <c r="N29" s="175">
        <f t="shared" si="1"/>
        <v>0</v>
      </c>
      <c r="O29" s="178">
        <f t="shared" si="2"/>
        <v>0</v>
      </c>
      <c r="P29" s="177">
        <f t="shared" si="3"/>
        <v>0</v>
      </c>
      <c r="Q29" s="178">
        <f t="shared" si="4"/>
        <v>0</v>
      </c>
      <c r="R29" s="177">
        <f t="shared" si="5"/>
        <v>0</v>
      </c>
      <c r="S29" s="178">
        <f t="shared" si="6"/>
        <v>0</v>
      </c>
      <c r="T29" s="177">
        <f t="shared" si="7"/>
        <v>0</v>
      </c>
      <c r="U29" s="179">
        <f t="shared" si="8"/>
        <v>0</v>
      </c>
      <c r="V29" s="177">
        <f t="shared" si="9"/>
        <v>0</v>
      </c>
      <c r="W29" s="178">
        <f t="shared" si="10"/>
        <v>0</v>
      </c>
      <c r="X29" s="177">
        <f t="shared" si="11"/>
        <v>0</v>
      </c>
      <c r="Y29" s="178">
        <f t="shared" si="12"/>
        <v>0</v>
      </c>
      <c r="Z29" s="177">
        <f t="shared" si="13"/>
        <v>0</v>
      </c>
      <c r="AA29" s="178">
        <f t="shared" si="14"/>
        <v>0</v>
      </c>
      <c r="AB29" s="177">
        <f t="shared" si="15"/>
        <v>0</v>
      </c>
      <c r="AC29" s="178">
        <f t="shared" si="16"/>
        <v>0</v>
      </c>
      <c r="AD29" s="177">
        <f t="shared" si="17"/>
        <v>0</v>
      </c>
      <c r="AE29" s="179">
        <f t="shared" si="18"/>
        <v>0</v>
      </c>
      <c r="AF29" s="177">
        <f t="shared" si="17"/>
        <v>0</v>
      </c>
      <c r="AG29" s="178">
        <f t="shared" si="19"/>
        <v>0</v>
      </c>
      <c r="AH29" s="220">
        <f t="shared" si="20"/>
        <v>0</v>
      </c>
      <c r="AI29" s="179">
        <f t="shared" si="21"/>
        <v>0</v>
      </c>
      <c r="AJ29" s="177">
        <f t="shared" si="22"/>
        <v>0</v>
      </c>
      <c r="AK29" s="178">
        <f t="shared" si="23"/>
        <v>0</v>
      </c>
      <c r="AL29" s="177">
        <f t="shared" si="29"/>
        <v>0</v>
      </c>
      <c r="AM29" s="178">
        <f t="shared" si="24"/>
        <v>0</v>
      </c>
      <c r="AN29" s="220">
        <f t="shared" si="25"/>
        <v>0</v>
      </c>
      <c r="AO29" s="117">
        <f t="shared" si="26"/>
        <v>0</v>
      </c>
    </row>
    <row r="30" spans="1:41" s="65" customFormat="1" ht="15" customHeight="1">
      <c r="A30" s="66">
        <v>19</v>
      </c>
      <c r="B30" s="42">
        <v>22112052</v>
      </c>
      <c r="C30" s="43" t="s">
        <v>25</v>
      </c>
      <c r="D30" s="74">
        <v>7</v>
      </c>
      <c r="E30" s="75">
        <v>2</v>
      </c>
      <c r="F30" s="56"/>
      <c r="G30" s="62"/>
      <c r="H30" s="63">
        <v>148275.49415089356</v>
      </c>
      <c r="I30" s="63">
        <f t="shared" si="27"/>
        <v>152723.75897542038</v>
      </c>
      <c r="J30" s="64">
        <f t="shared" si="28"/>
        <v>190904.69871927548</v>
      </c>
      <c r="K30" s="243">
        <f t="shared" si="0"/>
        <v>0</v>
      </c>
      <c r="L30" s="238"/>
      <c r="M30" s="72">
        <v>6000</v>
      </c>
      <c r="N30" s="175">
        <f t="shared" si="1"/>
        <v>0</v>
      </c>
      <c r="O30" s="178">
        <f t="shared" si="2"/>
        <v>0</v>
      </c>
      <c r="P30" s="177">
        <f t="shared" si="3"/>
        <v>0</v>
      </c>
      <c r="Q30" s="178">
        <f t="shared" si="4"/>
        <v>0</v>
      </c>
      <c r="R30" s="177">
        <f t="shared" si="5"/>
        <v>0</v>
      </c>
      <c r="S30" s="178">
        <f t="shared" si="6"/>
        <v>0</v>
      </c>
      <c r="T30" s="177">
        <f t="shared" si="7"/>
        <v>0</v>
      </c>
      <c r="U30" s="179">
        <f t="shared" si="8"/>
        <v>0</v>
      </c>
      <c r="V30" s="177">
        <f t="shared" si="9"/>
        <v>0</v>
      </c>
      <c r="W30" s="178">
        <f t="shared" si="10"/>
        <v>0</v>
      </c>
      <c r="X30" s="177">
        <f t="shared" si="11"/>
        <v>0</v>
      </c>
      <c r="Y30" s="178">
        <f t="shared" si="12"/>
        <v>0</v>
      </c>
      <c r="Z30" s="177">
        <f t="shared" si="13"/>
        <v>0</v>
      </c>
      <c r="AA30" s="178">
        <f t="shared" si="14"/>
        <v>0</v>
      </c>
      <c r="AB30" s="177">
        <f t="shared" si="15"/>
        <v>0</v>
      </c>
      <c r="AC30" s="178">
        <f t="shared" si="16"/>
        <v>0</v>
      </c>
      <c r="AD30" s="177">
        <f t="shared" si="17"/>
        <v>0</v>
      </c>
      <c r="AE30" s="179">
        <f t="shared" si="18"/>
        <v>0</v>
      </c>
      <c r="AF30" s="177">
        <f t="shared" si="17"/>
        <v>0</v>
      </c>
      <c r="AG30" s="178">
        <f t="shared" si="19"/>
        <v>0</v>
      </c>
      <c r="AH30" s="220">
        <f t="shared" si="20"/>
        <v>0</v>
      </c>
      <c r="AI30" s="179">
        <f t="shared" si="21"/>
        <v>0</v>
      </c>
      <c r="AJ30" s="177">
        <f t="shared" si="22"/>
        <v>0</v>
      </c>
      <c r="AK30" s="178">
        <f t="shared" si="23"/>
        <v>0</v>
      </c>
      <c r="AL30" s="177">
        <f t="shared" si="29"/>
        <v>0</v>
      </c>
      <c r="AM30" s="178">
        <f t="shared" si="24"/>
        <v>0</v>
      </c>
      <c r="AN30" s="220">
        <f t="shared" si="25"/>
        <v>0</v>
      </c>
      <c r="AO30" s="117">
        <f t="shared" si="26"/>
        <v>0</v>
      </c>
    </row>
    <row r="31" spans="1:41" s="65" customFormat="1" ht="15" customHeight="1">
      <c r="A31" s="66">
        <v>20</v>
      </c>
      <c r="B31" s="42">
        <v>22112053</v>
      </c>
      <c r="C31" s="43" t="s">
        <v>26</v>
      </c>
      <c r="D31" s="74">
        <v>7</v>
      </c>
      <c r="E31" s="75">
        <v>2.13</v>
      </c>
      <c r="F31" s="56"/>
      <c r="G31" s="62"/>
      <c r="H31" s="63">
        <v>148383.68259033732</v>
      </c>
      <c r="I31" s="63">
        <f t="shared" si="27"/>
        <v>152835.19306804746</v>
      </c>
      <c r="J31" s="64">
        <f t="shared" si="28"/>
        <v>191043.99133505931</v>
      </c>
      <c r="K31" s="243">
        <f t="shared" si="0"/>
        <v>0</v>
      </c>
      <c r="L31" s="238"/>
      <c r="M31" s="72">
        <v>4000</v>
      </c>
      <c r="N31" s="175">
        <f t="shared" si="1"/>
        <v>0</v>
      </c>
      <c r="O31" s="178">
        <f t="shared" si="2"/>
        <v>0</v>
      </c>
      <c r="P31" s="177">
        <f t="shared" si="3"/>
        <v>0</v>
      </c>
      <c r="Q31" s="178">
        <f t="shared" si="4"/>
        <v>0</v>
      </c>
      <c r="R31" s="177">
        <f t="shared" si="5"/>
        <v>0</v>
      </c>
      <c r="S31" s="178">
        <f t="shared" si="6"/>
        <v>0</v>
      </c>
      <c r="T31" s="177">
        <f t="shared" si="7"/>
        <v>0</v>
      </c>
      <c r="U31" s="179">
        <f t="shared" si="8"/>
        <v>0</v>
      </c>
      <c r="V31" s="177">
        <f t="shared" si="9"/>
        <v>0</v>
      </c>
      <c r="W31" s="178">
        <f t="shared" si="10"/>
        <v>0</v>
      </c>
      <c r="X31" s="177">
        <f t="shared" si="11"/>
        <v>0</v>
      </c>
      <c r="Y31" s="178">
        <f t="shared" si="12"/>
        <v>0</v>
      </c>
      <c r="Z31" s="177">
        <f t="shared" si="13"/>
        <v>0</v>
      </c>
      <c r="AA31" s="178">
        <f t="shared" si="14"/>
        <v>0</v>
      </c>
      <c r="AB31" s="177">
        <f t="shared" si="15"/>
        <v>0</v>
      </c>
      <c r="AC31" s="178">
        <f t="shared" si="16"/>
        <v>0</v>
      </c>
      <c r="AD31" s="177">
        <f t="shared" si="17"/>
        <v>0</v>
      </c>
      <c r="AE31" s="179">
        <f t="shared" si="18"/>
        <v>0</v>
      </c>
      <c r="AF31" s="177">
        <f t="shared" si="17"/>
        <v>0</v>
      </c>
      <c r="AG31" s="178">
        <f t="shared" si="19"/>
        <v>0</v>
      </c>
      <c r="AH31" s="220">
        <f t="shared" si="20"/>
        <v>0</v>
      </c>
      <c r="AI31" s="179">
        <f t="shared" si="21"/>
        <v>0</v>
      </c>
      <c r="AJ31" s="177">
        <f t="shared" si="22"/>
        <v>0</v>
      </c>
      <c r="AK31" s="178">
        <f t="shared" si="23"/>
        <v>0</v>
      </c>
      <c r="AL31" s="177">
        <f t="shared" si="29"/>
        <v>0</v>
      </c>
      <c r="AM31" s="178">
        <f t="shared" si="24"/>
        <v>0</v>
      </c>
      <c r="AN31" s="220">
        <f t="shared" si="25"/>
        <v>0</v>
      </c>
      <c r="AO31" s="117">
        <f t="shared" si="26"/>
        <v>0</v>
      </c>
    </row>
    <row r="32" spans="1:41" s="65" customFormat="1" ht="15" customHeight="1">
      <c r="A32" s="66">
        <v>21</v>
      </c>
      <c r="B32" s="42">
        <v>22112054</v>
      </c>
      <c r="C32" s="43" t="s">
        <v>27</v>
      </c>
      <c r="D32" s="74">
        <v>7</v>
      </c>
      <c r="E32" s="75">
        <v>2.2999999999999998</v>
      </c>
      <c r="F32" s="56"/>
      <c r="G32" s="62"/>
      <c r="H32" s="63">
        <v>148320.52070687359</v>
      </c>
      <c r="I32" s="63">
        <f t="shared" si="27"/>
        <v>152770.1363280798</v>
      </c>
      <c r="J32" s="64">
        <f t="shared" si="28"/>
        <v>190962.67041009973</v>
      </c>
      <c r="K32" s="243">
        <f t="shared" si="0"/>
        <v>0</v>
      </c>
      <c r="L32" s="238"/>
      <c r="M32" s="72">
        <v>4000</v>
      </c>
      <c r="N32" s="175">
        <f t="shared" si="1"/>
        <v>0</v>
      </c>
      <c r="O32" s="178">
        <f t="shared" si="2"/>
        <v>0</v>
      </c>
      <c r="P32" s="177">
        <f t="shared" si="3"/>
        <v>0</v>
      </c>
      <c r="Q32" s="178">
        <f t="shared" si="4"/>
        <v>0</v>
      </c>
      <c r="R32" s="177">
        <f t="shared" si="5"/>
        <v>0</v>
      </c>
      <c r="S32" s="178">
        <f t="shared" si="6"/>
        <v>0</v>
      </c>
      <c r="T32" s="177">
        <f t="shared" si="7"/>
        <v>0</v>
      </c>
      <c r="U32" s="179">
        <f t="shared" si="8"/>
        <v>0</v>
      </c>
      <c r="V32" s="177">
        <f t="shared" si="9"/>
        <v>0</v>
      </c>
      <c r="W32" s="178">
        <f t="shared" si="10"/>
        <v>0</v>
      </c>
      <c r="X32" s="177">
        <f t="shared" si="11"/>
        <v>0</v>
      </c>
      <c r="Y32" s="178">
        <f t="shared" si="12"/>
        <v>0</v>
      </c>
      <c r="Z32" s="177">
        <f t="shared" si="13"/>
        <v>0</v>
      </c>
      <c r="AA32" s="178">
        <f t="shared" si="14"/>
        <v>0</v>
      </c>
      <c r="AB32" s="177">
        <f t="shared" si="15"/>
        <v>0</v>
      </c>
      <c r="AC32" s="178">
        <f t="shared" si="16"/>
        <v>0</v>
      </c>
      <c r="AD32" s="177">
        <f t="shared" si="17"/>
        <v>0</v>
      </c>
      <c r="AE32" s="179">
        <f t="shared" si="18"/>
        <v>0</v>
      </c>
      <c r="AF32" s="177">
        <f t="shared" si="17"/>
        <v>0</v>
      </c>
      <c r="AG32" s="178">
        <f t="shared" si="19"/>
        <v>0</v>
      </c>
      <c r="AH32" s="220">
        <f t="shared" si="20"/>
        <v>0</v>
      </c>
      <c r="AI32" s="179">
        <f t="shared" si="21"/>
        <v>0</v>
      </c>
      <c r="AJ32" s="177">
        <f t="shared" si="22"/>
        <v>0</v>
      </c>
      <c r="AK32" s="178">
        <f t="shared" si="23"/>
        <v>0</v>
      </c>
      <c r="AL32" s="177">
        <f t="shared" si="29"/>
        <v>0</v>
      </c>
      <c r="AM32" s="178">
        <f t="shared" si="24"/>
        <v>0</v>
      </c>
      <c r="AN32" s="220">
        <f t="shared" si="25"/>
        <v>0</v>
      </c>
      <c r="AO32" s="117">
        <f t="shared" si="26"/>
        <v>0</v>
      </c>
    </row>
    <row r="33" spans="1:41" s="65" customFormat="1" ht="15" customHeight="1">
      <c r="A33" s="66">
        <v>22</v>
      </c>
      <c r="B33" s="42">
        <v>22112055</v>
      </c>
      <c r="C33" s="43" t="s">
        <v>28</v>
      </c>
      <c r="D33" s="74">
        <v>7</v>
      </c>
      <c r="E33" s="75">
        <v>2.5099999999999998</v>
      </c>
      <c r="F33" s="56"/>
      <c r="G33" s="62"/>
      <c r="H33" s="63">
        <v>148259.51386276746</v>
      </c>
      <c r="I33" s="63">
        <f t="shared" si="27"/>
        <v>152707.29927865049</v>
      </c>
      <c r="J33" s="64">
        <f t="shared" si="28"/>
        <v>190884.1240983131</v>
      </c>
      <c r="K33" s="243">
        <f t="shared" si="0"/>
        <v>0</v>
      </c>
      <c r="L33" s="238"/>
      <c r="M33" s="72">
        <v>4000</v>
      </c>
      <c r="N33" s="175">
        <f t="shared" si="1"/>
        <v>0</v>
      </c>
      <c r="O33" s="178">
        <f t="shared" si="2"/>
        <v>0</v>
      </c>
      <c r="P33" s="177">
        <f t="shared" si="3"/>
        <v>0</v>
      </c>
      <c r="Q33" s="178">
        <f t="shared" si="4"/>
        <v>0</v>
      </c>
      <c r="R33" s="177">
        <f t="shared" si="5"/>
        <v>0</v>
      </c>
      <c r="S33" s="178">
        <f t="shared" si="6"/>
        <v>0</v>
      </c>
      <c r="T33" s="177">
        <f t="shared" si="7"/>
        <v>0</v>
      </c>
      <c r="U33" s="179">
        <f t="shared" si="8"/>
        <v>0</v>
      </c>
      <c r="V33" s="177">
        <f t="shared" si="9"/>
        <v>0</v>
      </c>
      <c r="W33" s="178">
        <f t="shared" si="10"/>
        <v>0</v>
      </c>
      <c r="X33" s="177">
        <f t="shared" si="11"/>
        <v>0</v>
      </c>
      <c r="Y33" s="178">
        <f t="shared" si="12"/>
        <v>0</v>
      </c>
      <c r="Z33" s="177">
        <f t="shared" si="13"/>
        <v>0</v>
      </c>
      <c r="AA33" s="178">
        <f t="shared" si="14"/>
        <v>0</v>
      </c>
      <c r="AB33" s="177">
        <f t="shared" si="15"/>
        <v>0</v>
      </c>
      <c r="AC33" s="178">
        <f t="shared" si="16"/>
        <v>0</v>
      </c>
      <c r="AD33" s="177">
        <f t="shared" si="17"/>
        <v>0</v>
      </c>
      <c r="AE33" s="179">
        <f t="shared" si="18"/>
        <v>0</v>
      </c>
      <c r="AF33" s="177">
        <f t="shared" si="17"/>
        <v>0</v>
      </c>
      <c r="AG33" s="178">
        <f t="shared" si="19"/>
        <v>0</v>
      </c>
      <c r="AH33" s="220">
        <f t="shared" si="20"/>
        <v>0</v>
      </c>
      <c r="AI33" s="179">
        <f t="shared" si="21"/>
        <v>0</v>
      </c>
      <c r="AJ33" s="177">
        <f t="shared" si="22"/>
        <v>0</v>
      </c>
      <c r="AK33" s="178">
        <f t="shared" si="23"/>
        <v>0</v>
      </c>
      <c r="AL33" s="177">
        <f t="shared" si="29"/>
        <v>0</v>
      </c>
      <c r="AM33" s="178">
        <f t="shared" si="24"/>
        <v>0</v>
      </c>
      <c r="AN33" s="220">
        <f t="shared" si="25"/>
        <v>0</v>
      </c>
      <c r="AO33" s="117">
        <f t="shared" si="26"/>
        <v>0</v>
      </c>
    </row>
    <row r="34" spans="1:41" s="65" customFormat="1" ht="15" customHeight="1">
      <c r="A34" s="66">
        <v>23</v>
      </c>
      <c r="B34" s="42">
        <v>22112056</v>
      </c>
      <c r="C34" s="43" t="s">
        <v>29</v>
      </c>
      <c r="D34" s="74">
        <v>7</v>
      </c>
      <c r="E34" s="75">
        <v>2.6</v>
      </c>
      <c r="F34" s="56"/>
      <c r="G34" s="62"/>
      <c r="H34" s="63">
        <v>148755.96232810119</v>
      </c>
      <c r="I34" s="63">
        <f t="shared" si="27"/>
        <v>153218.64119794423</v>
      </c>
      <c r="J34" s="64">
        <f t="shared" si="28"/>
        <v>191523.30149743028</v>
      </c>
      <c r="K34" s="243">
        <f t="shared" si="0"/>
        <v>0</v>
      </c>
      <c r="L34" s="238"/>
      <c r="M34" s="72">
        <v>4000</v>
      </c>
      <c r="N34" s="175">
        <f t="shared" si="1"/>
        <v>0</v>
      </c>
      <c r="O34" s="178">
        <f t="shared" si="2"/>
        <v>0</v>
      </c>
      <c r="P34" s="177">
        <f t="shared" si="3"/>
        <v>0</v>
      </c>
      <c r="Q34" s="178">
        <f t="shared" si="4"/>
        <v>0</v>
      </c>
      <c r="R34" s="177">
        <f t="shared" si="5"/>
        <v>0</v>
      </c>
      <c r="S34" s="178">
        <f t="shared" si="6"/>
        <v>0</v>
      </c>
      <c r="T34" s="177">
        <f t="shared" si="7"/>
        <v>0</v>
      </c>
      <c r="U34" s="179">
        <f t="shared" si="8"/>
        <v>0</v>
      </c>
      <c r="V34" s="177">
        <f t="shared" si="9"/>
        <v>0</v>
      </c>
      <c r="W34" s="178">
        <f t="shared" si="10"/>
        <v>0</v>
      </c>
      <c r="X34" s="177">
        <f t="shared" si="11"/>
        <v>0</v>
      </c>
      <c r="Y34" s="178">
        <f t="shared" si="12"/>
        <v>0</v>
      </c>
      <c r="Z34" s="177">
        <f t="shared" si="13"/>
        <v>0</v>
      </c>
      <c r="AA34" s="178">
        <f t="shared" si="14"/>
        <v>0</v>
      </c>
      <c r="AB34" s="177">
        <f t="shared" si="15"/>
        <v>0</v>
      </c>
      <c r="AC34" s="178">
        <f t="shared" si="16"/>
        <v>0</v>
      </c>
      <c r="AD34" s="177">
        <f t="shared" si="17"/>
        <v>0</v>
      </c>
      <c r="AE34" s="179">
        <f t="shared" si="18"/>
        <v>0</v>
      </c>
      <c r="AF34" s="177">
        <f t="shared" si="17"/>
        <v>0</v>
      </c>
      <c r="AG34" s="178">
        <f t="shared" si="19"/>
        <v>0</v>
      </c>
      <c r="AH34" s="220">
        <f t="shared" si="20"/>
        <v>0</v>
      </c>
      <c r="AI34" s="179">
        <f t="shared" si="21"/>
        <v>0</v>
      </c>
      <c r="AJ34" s="177">
        <f t="shared" si="22"/>
        <v>0</v>
      </c>
      <c r="AK34" s="178">
        <f t="shared" si="23"/>
        <v>0</v>
      </c>
      <c r="AL34" s="177">
        <f t="shared" si="29"/>
        <v>0</v>
      </c>
      <c r="AM34" s="178">
        <f t="shared" si="24"/>
        <v>0</v>
      </c>
      <c r="AN34" s="220">
        <f t="shared" si="25"/>
        <v>0</v>
      </c>
      <c r="AO34" s="117">
        <f t="shared" si="26"/>
        <v>0</v>
      </c>
    </row>
    <row r="35" spans="1:41" s="65" customFormat="1" ht="15" customHeight="1">
      <c r="A35" s="66">
        <v>24</v>
      </c>
      <c r="B35" s="42">
        <v>22112057</v>
      </c>
      <c r="C35" s="43" t="s">
        <v>30</v>
      </c>
      <c r="D35" s="74">
        <v>19</v>
      </c>
      <c r="E35" s="75">
        <v>1.82</v>
      </c>
      <c r="F35" s="56"/>
      <c r="G35" s="62"/>
      <c r="H35" s="63">
        <v>148257.2757785423</v>
      </c>
      <c r="I35" s="63">
        <f t="shared" si="27"/>
        <v>152704.99405189857</v>
      </c>
      <c r="J35" s="64">
        <f t="shared" si="28"/>
        <v>190881.24256487319</v>
      </c>
      <c r="K35" s="243">
        <f t="shared" si="0"/>
        <v>0</v>
      </c>
      <c r="L35" s="238"/>
      <c r="M35" s="72">
        <v>4000</v>
      </c>
      <c r="N35" s="175">
        <f t="shared" si="1"/>
        <v>0</v>
      </c>
      <c r="O35" s="178">
        <f t="shared" si="2"/>
        <v>0</v>
      </c>
      <c r="P35" s="177">
        <f t="shared" si="3"/>
        <v>0</v>
      </c>
      <c r="Q35" s="178">
        <f t="shared" si="4"/>
        <v>0</v>
      </c>
      <c r="R35" s="177">
        <f t="shared" si="5"/>
        <v>0</v>
      </c>
      <c r="S35" s="178">
        <f t="shared" si="6"/>
        <v>0</v>
      </c>
      <c r="T35" s="177">
        <f t="shared" si="7"/>
        <v>0</v>
      </c>
      <c r="U35" s="179">
        <f t="shared" si="8"/>
        <v>0</v>
      </c>
      <c r="V35" s="177">
        <f t="shared" si="9"/>
        <v>0</v>
      </c>
      <c r="W35" s="178">
        <f t="shared" si="10"/>
        <v>0</v>
      </c>
      <c r="X35" s="177">
        <f t="shared" si="11"/>
        <v>0</v>
      </c>
      <c r="Y35" s="178">
        <f t="shared" si="12"/>
        <v>0</v>
      </c>
      <c r="Z35" s="177">
        <f t="shared" si="13"/>
        <v>0</v>
      </c>
      <c r="AA35" s="178">
        <f t="shared" si="14"/>
        <v>0</v>
      </c>
      <c r="AB35" s="177">
        <f t="shared" si="15"/>
        <v>0</v>
      </c>
      <c r="AC35" s="178">
        <f t="shared" si="16"/>
        <v>0</v>
      </c>
      <c r="AD35" s="177">
        <f t="shared" si="17"/>
        <v>0</v>
      </c>
      <c r="AE35" s="179">
        <f t="shared" si="18"/>
        <v>0</v>
      </c>
      <c r="AF35" s="177">
        <f t="shared" si="17"/>
        <v>0</v>
      </c>
      <c r="AG35" s="178">
        <f t="shared" si="19"/>
        <v>0</v>
      </c>
      <c r="AH35" s="220">
        <f t="shared" si="20"/>
        <v>0</v>
      </c>
      <c r="AI35" s="179">
        <f t="shared" si="21"/>
        <v>0</v>
      </c>
      <c r="AJ35" s="177">
        <f t="shared" si="22"/>
        <v>0</v>
      </c>
      <c r="AK35" s="178">
        <f t="shared" si="23"/>
        <v>0</v>
      </c>
      <c r="AL35" s="177">
        <f t="shared" si="29"/>
        <v>0</v>
      </c>
      <c r="AM35" s="178">
        <f t="shared" si="24"/>
        <v>0</v>
      </c>
      <c r="AN35" s="220">
        <f t="shared" si="25"/>
        <v>0</v>
      </c>
      <c r="AO35" s="117">
        <f t="shared" si="26"/>
        <v>0</v>
      </c>
    </row>
    <row r="36" spans="1:41" s="65" customFormat="1" ht="15" customHeight="1">
      <c r="A36" s="66">
        <v>25</v>
      </c>
      <c r="B36" s="42">
        <v>22112058</v>
      </c>
      <c r="C36" s="43" t="s">
        <v>31</v>
      </c>
      <c r="D36" s="74">
        <v>19</v>
      </c>
      <c r="E36" s="75">
        <v>2</v>
      </c>
      <c r="F36" s="56"/>
      <c r="G36" s="62"/>
      <c r="H36" s="63">
        <v>147822.36265123327</v>
      </c>
      <c r="I36" s="63">
        <f t="shared" si="27"/>
        <v>152257.03353077028</v>
      </c>
      <c r="J36" s="64">
        <f t="shared" si="28"/>
        <v>190321.29191346283</v>
      </c>
      <c r="K36" s="243">
        <f t="shared" si="0"/>
        <v>0</v>
      </c>
      <c r="L36" s="238"/>
      <c r="M36" s="72">
        <v>4000</v>
      </c>
      <c r="N36" s="175">
        <f t="shared" si="1"/>
        <v>0</v>
      </c>
      <c r="O36" s="178">
        <f t="shared" si="2"/>
        <v>0</v>
      </c>
      <c r="P36" s="177">
        <f t="shared" si="3"/>
        <v>0</v>
      </c>
      <c r="Q36" s="178">
        <f t="shared" si="4"/>
        <v>0</v>
      </c>
      <c r="R36" s="177">
        <f t="shared" si="5"/>
        <v>0</v>
      </c>
      <c r="S36" s="178">
        <f t="shared" si="6"/>
        <v>0</v>
      </c>
      <c r="T36" s="177">
        <f t="shared" si="7"/>
        <v>0</v>
      </c>
      <c r="U36" s="179">
        <f t="shared" si="8"/>
        <v>0</v>
      </c>
      <c r="V36" s="177">
        <f t="shared" si="9"/>
        <v>0</v>
      </c>
      <c r="W36" s="178">
        <f t="shared" si="10"/>
        <v>0</v>
      </c>
      <c r="X36" s="177">
        <f t="shared" si="11"/>
        <v>0</v>
      </c>
      <c r="Y36" s="178">
        <f t="shared" si="12"/>
        <v>0</v>
      </c>
      <c r="Z36" s="177">
        <f t="shared" si="13"/>
        <v>0</v>
      </c>
      <c r="AA36" s="178">
        <f t="shared" si="14"/>
        <v>0</v>
      </c>
      <c r="AB36" s="177">
        <f t="shared" si="15"/>
        <v>0</v>
      </c>
      <c r="AC36" s="178">
        <f t="shared" si="16"/>
        <v>0</v>
      </c>
      <c r="AD36" s="177">
        <f t="shared" si="17"/>
        <v>0</v>
      </c>
      <c r="AE36" s="179">
        <f t="shared" si="18"/>
        <v>0</v>
      </c>
      <c r="AF36" s="177">
        <f t="shared" si="17"/>
        <v>0</v>
      </c>
      <c r="AG36" s="178">
        <f t="shared" si="19"/>
        <v>0</v>
      </c>
      <c r="AH36" s="220">
        <f t="shared" si="20"/>
        <v>0</v>
      </c>
      <c r="AI36" s="179">
        <f t="shared" si="21"/>
        <v>0</v>
      </c>
      <c r="AJ36" s="177">
        <f t="shared" si="22"/>
        <v>0</v>
      </c>
      <c r="AK36" s="178">
        <f t="shared" si="23"/>
        <v>0</v>
      </c>
      <c r="AL36" s="177">
        <f t="shared" si="29"/>
        <v>0</v>
      </c>
      <c r="AM36" s="178">
        <f t="shared" si="24"/>
        <v>0</v>
      </c>
      <c r="AN36" s="220">
        <f t="shared" si="25"/>
        <v>0</v>
      </c>
      <c r="AO36" s="117">
        <f t="shared" si="26"/>
        <v>0</v>
      </c>
    </row>
    <row r="37" spans="1:41" s="65" customFormat="1" ht="15" customHeight="1">
      <c r="A37" s="66">
        <v>26</v>
      </c>
      <c r="B37" s="42">
        <v>22112059</v>
      </c>
      <c r="C37" s="43" t="s">
        <v>32</v>
      </c>
      <c r="D37" s="74">
        <v>19</v>
      </c>
      <c r="E37" s="75">
        <v>2.13</v>
      </c>
      <c r="F37" s="56"/>
      <c r="G37" s="62"/>
      <c r="H37" s="63">
        <v>147800.07340776149</v>
      </c>
      <c r="I37" s="63">
        <f t="shared" si="27"/>
        <v>152234.07560999435</v>
      </c>
      <c r="J37" s="64">
        <f t="shared" si="28"/>
        <v>190292.59451249294</v>
      </c>
      <c r="K37" s="243">
        <f t="shared" si="0"/>
        <v>0</v>
      </c>
      <c r="L37" s="238"/>
      <c r="M37" s="72">
        <v>4000</v>
      </c>
      <c r="N37" s="175">
        <f t="shared" si="1"/>
        <v>0</v>
      </c>
      <c r="O37" s="178">
        <f t="shared" si="2"/>
        <v>0</v>
      </c>
      <c r="P37" s="177">
        <f t="shared" si="3"/>
        <v>0</v>
      </c>
      <c r="Q37" s="178">
        <f t="shared" si="4"/>
        <v>0</v>
      </c>
      <c r="R37" s="177">
        <f t="shared" si="5"/>
        <v>0</v>
      </c>
      <c r="S37" s="178">
        <f t="shared" si="6"/>
        <v>0</v>
      </c>
      <c r="T37" s="177">
        <f t="shared" si="7"/>
        <v>0</v>
      </c>
      <c r="U37" s="179">
        <f t="shared" si="8"/>
        <v>0</v>
      </c>
      <c r="V37" s="177">
        <f t="shared" si="9"/>
        <v>0</v>
      </c>
      <c r="W37" s="178">
        <f t="shared" si="10"/>
        <v>0</v>
      </c>
      <c r="X37" s="177">
        <f t="shared" si="11"/>
        <v>0</v>
      </c>
      <c r="Y37" s="178">
        <f t="shared" si="12"/>
        <v>0</v>
      </c>
      <c r="Z37" s="177">
        <f t="shared" si="13"/>
        <v>0</v>
      </c>
      <c r="AA37" s="178">
        <f t="shared" si="14"/>
        <v>0</v>
      </c>
      <c r="AB37" s="177">
        <f t="shared" si="15"/>
        <v>0</v>
      </c>
      <c r="AC37" s="178">
        <f t="shared" si="16"/>
        <v>0</v>
      </c>
      <c r="AD37" s="177">
        <f t="shared" si="17"/>
        <v>0</v>
      </c>
      <c r="AE37" s="179">
        <f t="shared" si="18"/>
        <v>0</v>
      </c>
      <c r="AF37" s="177">
        <f t="shared" si="17"/>
        <v>0</v>
      </c>
      <c r="AG37" s="178">
        <f t="shared" si="19"/>
        <v>0</v>
      </c>
      <c r="AH37" s="220">
        <f t="shared" si="20"/>
        <v>0</v>
      </c>
      <c r="AI37" s="179">
        <f t="shared" si="21"/>
        <v>0</v>
      </c>
      <c r="AJ37" s="177">
        <f t="shared" si="22"/>
        <v>0</v>
      </c>
      <c r="AK37" s="178">
        <f t="shared" si="23"/>
        <v>0</v>
      </c>
      <c r="AL37" s="177">
        <f t="shared" si="29"/>
        <v>0</v>
      </c>
      <c r="AM37" s="178">
        <f t="shared" si="24"/>
        <v>0</v>
      </c>
      <c r="AN37" s="220">
        <f t="shared" si="25"/>
        <v>0</v>
      </c>
      <c r="AO37" s="117">
        <f t="shared" si="26"/>
        <v>0</v>
      </c>
    </row>
    <row r="38" spans="1:41" s="65" customFormat="1" ht="15" customHeight="1">
      <c r="A38" s="66">
        <v>27</v>
      </c>
      <c r="B38" s="42">
        <v>22112060</v>
      </c>
      <c r="C38" s="43" t="s">
        <v>33</v>
      </c>
      <c r="D38" s="74">
        <v>19</v>
      </c>
      <c r="E38" s="75">
        <v>2.25</v>
      </c>
      <c r="F38" s="56"/>
      <c r="G38" s="62"/>
      <c r="H38" s="63">
        <v>147958.7088836075</v>
      </c>
      <c r="I38" s="63">
        <f t="shared" si="27"/>
        <v>152397.47015011573</v>
      </c>
      <c r="J38" s="64">
        <f t="shared" si="28"/>
        <v>190496.83768764464</v>
      </c>
      <c r="K38" s="243">
        <f t="shared" si="0"/>
        <v>0</v>
      </c>
      <c r="L38" s="238"/>
      <c r="M38" s="72">
        <v>2000</v>
      </c>
      <c r="N38" s="175">
        <f t="shared" si="1"/>
        <v>0</v>
      </c>
      <c r="O38" s="178">
        <f t="shared" si="2"/>
        <v>0</v>
      </c>
      <c r="P38" s="177">
        <f t="shared" si="3"/>
        <v>0</v>
      </c>
      <c r="Q38" s="178">
        <f t="shared" si="4"/>
        <v>0</v>
      </c>
      <c r="R38" s="177">
        <f t="shared" si="5"/>
        <v>0</v>
      </c>
      <c r="S38" s="178">
        <f t="shared" si="6"/>
        <v>0</v>
      </c>
      <c r="T38" s="177">
        <f t="shared" si="7"/>
        <v>0</v>
      </c>
      <c r="U38" s="179">
        <f t="shared" si="8"/>
        <v>0</v>
      </c>
      <c r="V38" s="177">
        <f t="shared" si="9"/>
        <v>0</v>
      </c>
      <c r="W38" s="178">
        <f t="shared" si="10"/>
        <v>0</v>
      </c>
      <c r="X38" s="177">
        <f t="shared" si="11"/>
        <v>0</v>
      </c>
      <c r="Y38" s="178">
        <f t="shared" si="12"/>
        <v>0</v>
      </c>
      <c r="Z38" s="177">
        <f t="shared" si="13"/>
        <v>0</v>
      </c>
      <c r="AA38" s="178">
        <f t="shared" si="14"/>
        <v>0</v>
      </c>
      <c r="AB38" s="177">
        <f t="shared" si="15"/>
        <v>0</v>
      </c>
      <c r="AC38" s="178">
        <f t="shared" si="16"/>
        <v>0</v>
      </c>
      <c r="AD38" s="177">
        <f t="shared" si="17"/>
        <v>0</v>
      </c>
      <c r="AE38" s="179">
        <f t="shared" si="18"/>
        <v>0</v>
      </c>
      <c r="AF38" s="177">
        <f t="shared" si="17"/>
        <v>0</v>
      </c>
      <c r="AG38" s="178">
        <f t="shared" si="19"/>
        <v>0</v>
      </c>
      <c r="AH38" s="220">
        <f t="shared" si="20"/>
        <v>0</v>
      </c>
      <c r="AI38" s="179">
        <f t="shared" si="21"/>
        <v>0</v>
      </c>
      <c r="AJ38" s="177">
        <f t="shared" si="22"/>
        <v>0</v>
      </c>
      <c r="AK38" s="178">
        <f t="shared" si="23"/>
        <v>0</v>
      </c>
      <c r="AL38" s="177">
        <f t="shared" si="29"/>
        <v>0</v>
      </c>
      <c r="AM38" s="178">
        <f t="shared" si="24"/>
        <v>0</v>
      </c>
      <c r="AN38" s="220">
        <f t="shared" si="25"/>
        <v>0</v>
      </c>
      <c r="AO38" s="117">
        <f t="shared" si="26"/>
        <v>0</v>
      </c>
    </row>
    <row r="39" spans="1:41" s="65" customFormat="1" ht="15" customHeight="1">
      <c r="A39" s="66">
        <v>28</v>
      </c>
      <c r="B39" s="42">
        <v>22112061</v>
      </c>
      <c r="C39" s="43" t="s">
        <v>34</v>
      </c>
      <c r="D39" s="74">
        <v>19</v>
      </c>
      <c r="E39" s="75">
        <v>2.2999999999999998</v>
      </c>
      <c r="F39" s="56"/>
      <c r="G39" s="62"/>
      <c r="H39" s="63">
        <v>147944.74518804596</v>
      </c>
      <c r="I39" s="63">
        <f t="shared" si="27"/>
        <v>152383.08754368735</v>
      </c>
      <c r="J39" s="64">
        <f t="shared" si="28"/>
        <v>190478.85942960918</v>
      </c>
      <c r="K39" s="243">
        <f t="shared" si="0"/>
        <v>0</v>
      </c>
      <c r="L39" s="238"/>
      <c r="M39" s="72">
        <v>2000</v>
      </c>
      <c r="N39" s="175">
        <f t="shared" si="1"/>
        <v>0</v>
      </c>
      <c r="O39" s="178">
        <f t="shared" si="2"/>
        <v>0</v>
      </c>
      <c r="P39" s="177">
        <f t="shared" si="3"/>
        <v>0</v>
      </c>
      <c r="Q39" s="178">
        <f t="shared" si="4"/>
        <v>0</v>
      </c>
      <c r="R39" s="177">
        <f t="shared" si="5"/>
        <v>0</v>
      </c>
      <c r="S39" s="178">
        <f t="shared" si="6"/>
        <v>0</v>
      </c>
      <c r="T39" s="177">
        <f t="shared" si="7"/>
        <v>0</v>
      </c>
      <c r="U39" s="179">
        <f t="shared" si="8"/>
        <v>0</v>
      </c>
      <c r="V39" s="177">
        <f t="shared" si="9"/>
        <v>0</v>
      </c>
      <c r="W39" s="178">
        <f t="shared" si="10"/>
        <v>0</v>
      </c>
      <c r="X39" s="177">
        <f t="shared" si="11"/>
        <v>0</v>
      </c>
      <c r="Y39" s="178">
        <f t="shared" si="12"/>
        <v>0</v>
      </c>
      <c r="Z39" s="177">
        <f t="shared" si="13"/>
        <v>0</v>
      </c>
      <c r="AA39" s="178">
        <f t="shared" si="14"/>
        <v>0</v>
      </c>
      <c r="AB39" s="177">
        <f t="shared" si="15"/>
        <v>0</v>
      </c>
      <c r="AC39" s="178">
        <f t="shared" si="16"/>
        <v>0</v>
      </c>
      <c r="AD39" s="177">
        <f t="shared" si="17"/>
        <v>0</v>
      </c>
      <c r="AE39" s="179">
        <f t="shared" si="18"/>
        <v>0</v>
      </c>
      <c r="AF39" s="177">
        <f t="shared" si="17"/>
        <v>0</v>
      </c>
      <c r="AG39" s="178">
        <f t="shared" si="19"/>
        <v>0</v>
      </c>
      <c r="AH39" s="220">
        <f t="shared" si="20"/>
        <v>0</v>
      </c>
      <c r="AI39" s="179">
        <f t="shared" si="21"/>
        <v>0</v>
      </c>
      <c r="AJ39" s="177">
        <f t="shared" si="22"/>
        <v>0</v>
      </c>
      <c r="AK39" s="178">
        <f t="shared" si="23"/>
        <v>0</v>
      </c>
      <c r="AL39" s="177">
        <f t="shared" si="29"/>
        <v>0</v>
      </c>
      <c r="AM39" s="178">
        <f t="shared" si="24"/>
        <v>0</v>
      </c>
      <c r="AN39" s="220">
        <f t="shared" si="25"/>
        <v>0</v>
      </c>
      <c r="AO39" s="117">
        <f t="shared" si="26"/>
        <v>0</v>
      </c>
    </row>
    <row r="40" spans="1:41" s="65" customFormat="1" ht="15" customHeight="1">
      <c r="A40" s="66">
        <v>29</v>
      </c>
      <c r="B40" s="42">
        <v>22112062</v>
      </c>
      <c r="C40" s="43" t="s">
        <v>35</v>
      </c>
      <c r="D40" s="74">
        <v>19</v>
      </c>
      <c r="E40" s="75">
        <v>2.5099999999999998</v>
      </c>
      <c r="F40" s="56"/>
      <c r="G40" s="62"/>
      <c r="H40" s="63">
        <v>147894.92550788447</v>
      </c>
      <c r="I40" s="63">
        <f t="shared" si="27"/>
        <v>152331.77327312101</v>
      </c>
      <c r="J40" s="64">
        <f t="shared" si="28"/>
        <v>190414.71659140126</v>
      </c>
      <c r="K40" s="243">
        <f t="shared" si="0"/>
        <v>0</v>
      </c>
      <c r="L40" s="238"/>
      <c r="M40" s="72">
        <v>2000</v>
      </c>
      <c r="N40" s="175">
        <f t="shared" si="1"/>
        <v>0</v>
      </c>
      <c r="O40" s="178">
        <f t="shared" si="2"/>
        <v>0</v>
      </c>
      <c r="P40" s="177">
        <f t="shared" si="3"/>
        <v>0</v>
      </c>
      <c r="Q40" s="178">
        <f t="shared" si="4"/>
        <v>0</v>
      </c>
      <c r="R40" s="177">
        <f t="shared" si="5"/>
        <v>0</v>
      </c>
      <c r="S40" s="178">
        <f t="shared" si="6"/>
        <v>0</v>
      </c>
      <c r="T40" s="177">
        <f t="shared" si="7"/>
        <v>0</v>
      </c>
      <c r="U40" s="179">
        <f t="shared" si="8"/>
        <v>0</v>
      </c>
      <c r="V40" s="177">
        <f t="shared" si="9"/>
        <v>0</v>
      </c>
      <c r="W40" s="178">
        <f t="shared" si="10"/>
        <v>0</v>
      </c>
      <c r="X40" s="177">
        <f t="shared" si="11"/>
        <v>0</v>
      </c>
      <c r="Y40" s="178">
        <f t="shared" si="12"/>
        <v>0</v>
      </c>
      <c r="Z40" s="177">
        <f t="shared" si="13"/>
        <v>0</v>
      </c>
      <c r="AA40" s="178">
        <f t="shared" si="14"/>
        <v>0</v>
      </c>
      <c r="AB40" s="177">
        <f t="shared" si="15"/>
        <v>0</v>
      </c>
      <c r="AC40" s="178">
        <f t="shared" si="16"/>
        <v>0</v>
      </c>
      <c r="AD40" s="177">
        <f t="shared" si="17"/>
        <v>0</v>
      </c>
      <c r="AE40" s="179">
        <f t="shared" si="18"/>
        <v>0</v>
      </c>
      <c r="AF40" s="177">
        <f t="shared" si="17"/>
        <v>0</v>
      </c>
      <c r="AG40" s="178">
        <f t="shared" si="19"/>
        <v>0</v>
      </c>
      <c r="AH40" s="220">
        <f t="shared" si="20"/>
        <v>0</v>
      </c>
      <c r="AI40" s="179">
        <f t="shared" si="21"/>
        <v>0</v>
      </c>
      <c r="AJ40" s="177">
        <f t="shared" si="22"/>
        <v>0</v>
      </c>
      <c r="AK40" s="178">
        <f t="shared" si="23"/>
        <v>0</v>
      </c>
      <c r="AL40" s="177">
        <f t="shared" si="29"/>
        <v>0</v>
      </c>
      <c r="AM40" s="178">
        <f t="shared" si="24"/>
        <v>0</v>
      </c>
      <c r="AN40" s="220">
        <f t="shared" si="25"/>
        <v>0</v>
      </c>
      <c r="AO40" s="117">
        <f t="shared" si="26"/>
        <v>0</v>
      </c>
    </row>
    <row r="41" spans="1:41" s="65" customFormat="1" ht="15" customHeight="1">
      <c r="A41" s="66">
        <v>30</v>
      </c>
      <c r="B41" s="42">
        <v>22112063</v>
      </c>
      <c r="C41" s="43" t="s">
        <v>36</v>
      </c>
      <c r="D41" s="74">
        <v>19</v>
      </c>
      <c r="E41" s="75">
        <v>2.6</v>
      </c>
      <c r="F41" s="56"/>
      <c r="G41" s="62"/>
      <c r="H41" s="63">
        <v>147877.17507496497</v>
      </c>
      <c r="I41" s="63">
        <f t="shared" si="27"/>
        <v>152313.49032721392</v>
      </c>
      <c r="J41" s="64">
        <f t="shared" si="28"/>
        <v>190391.86290901739</v>
      </c>
      <c r="K41" s="243">
        <f t="shared" si="0"/>
        <v>0</v>
      </c>
      <c r="L41" s="238"/>
      <c r="M41" s="72">
        <v>2000</v>
      </c>
      <c r="N41" s="175">
        <f t="shared" si="1"/>
        <v>0</v>
      </c>
      <c r="O41" s="178">
        <f t="shared" si="2"/>
        <v>0</v>
      </c>
      <c r="P41" s="177">
        <f t="shared" si="3"/>
        <v>0</v>
      </c>
      <c r="Q41" s="178">
        <f t="shared" si="4"/>
        <v>0</v>
      </c>
      <c r="R41" s="177">
        <f t="shared" si="5"/>
        <v>0</v>
      </c>
      <c r="S41" s="178">
        <f t="shared" si="6"/>
        <v>0</v>
      </c>
      <c r="T41" s="177">
        <f t="shared" si="7"/>
        <v>0</v>
      </c>
      <c r="U41" s="179">
        <f t="shared" si="8"/>
        <v>0</v>
      </c>
      <c r="V41" s="177">
        <f t="shared" si="9"/>
        <v>0</v>
      </c>
      <c r="W41" s="178">
        <f t="shared" si="10"/>
        <v>0</v>
      </c>
      <c r="X41" s="177">
        <f t="shared" si="11"/>
        <v>0</v>
      </c>
      <c r="Y41" s="178">
        <f t="shared" si="12"/>
        <v>0</v>
      </c>
      <c r="Z41" s="177">
        <f t="shared" si="13"/>
        <v>0</v>
      </c>
      <c r="AA41" s="178">
        <f t="shared" si="14"/>
        <v>0</v>
      </c>
      <c r="AB41" s="177">
        <f t="shared" si="15"/>
        <v>0</v>
      </c>
      <c r="AC41" s="178">
        <f t="shared" si="16"/>
        <v>0</v>
      </c>
      <c r="AD41" s="177">
        <f t="shared" si="17"/>
        <v>0</v>
      </c>
      <c r="AE41" s="179">
        <f t="shared" si="18"/>
        <v>0</v>
      </c>
      <c r="AF41" s="177">
        <f t="shared" si="17"/>
        <v>0</v>
      </c>
      <c r="AG41" s="178">
        <f t="shared" si="19"/>
        <v>0</v>
      </c>
      <c r="AH41" s="220">
        <f t="shared" si="20"/>
        <v>0</v>
      </c>
      <c r="AI41" s="179">
        <f t="shared" si="21"/>
        <v>0</v>
      </c>
      <c r="AJ41" s="177">
        <f t="shared" si="22"/>
        <v>0</v>
      </c>
      <c r="AK41" s="178">
        <f t="shared" si="23"/>
        <v>0</v>
      </c>
      <c r="AL41" s="177">
        <f t="shared" si="29"/>
        <v>0</v>
      </c>
      <c r="AM41" s="178">
        <f t="shared" si="24"/>
        <v>0</v>
      </c>
      <c r="AN41" s="220">
        <f t="shared" si="25"/>
        <v>0</v>
      </c>
      <c r="AO41" s="117">
        <f t="shared" si="26"/>
        <v>0</v>
      </c>
    </row>
    <row r="42" spans="1:41" s="65" customFormat="1" ht="15" customHeight="1">
      <c r="A42" s="66">
        <v>31</v>
      </c>
      <c r="B42" s="42">
        <v>22112064</v>
      </c>
      <c r="C42" s="43" t="s">
        <v>37</v>
      </c>
      <c r="D42" s="74">
        <v>37</v>
      </c>
      <c r="E42" s="75">
        <v>2.0099999999999998</v>
      </c>
      <c r="F42" s="56"/>
      <c r="G42" s="62"/>
      <c r="H42" s="63">
        <v>147842.45253841722</v>
      </c>
      <c r="I42" s="63">
        <f t="shared" si="27"/>
        <v>152277.72611456973</v>
      </c>
      <c r="J42" s="64">
        <f t="shared" si="28"/>
        <v>190347.15764321215</v>
      </c>
      <c r="K42" s="243">
        <f t="shared" si="0"/>
        <v>0</v>
      </c>
      <c r="L42" s="238"/>
      <c r="M42" s="72">
        <v>2000</v>
      </c>
      <c r="N42" s="175">
        <f t="shared" si="1"/>
        <v>0</v>
      </c>
      <c r="O42" s="178">
        <f t="shared" si="2"/>
        <v>0</v>
      </c>
      <c r="P42" s="177">
        <f t="shared" si="3"/>
        <v>0</v>
      </c>
      <c r="Q42" s="178">
        <f t="shared" si="4"/>
        <v>0</v>
      </c>
      <c r="R42" s="177">
        <f t="shared" si="5"/>
        <v>0</v>
      </c>
      <c r="S42" s="178">
        <f t="shared" si="6"/>
        <v>0</v>
      </c>
      <c r="T42" s="177">
        <f t="shared" si="7"/>
        <v>0</v>
      </c>
      <c r="U42" s="179">
        <f t="shared" si="8"/>
        <v>0</v>
      </c>
      <c r="V42" s="177">
        <f t="shared" si="9"/>
        <v>0</v>
      </c>
      <c r="W42" s="178">
        <f t="shared" si="10"/>
        <v>0</v>
      </c>
      <c r="X42" s="177">
        <f t="shared" si="11"/>
        <v>0</v>
      </c>
      <c r="Y42" s="178">
        <f t="shared" si="12"/>
        <v>0</v>
      </c>
      <c r="Z42" s="177">
        <f t="shared" si="13"/>
        <v>0</v>
      </c>
      <c r="AA42" s="178">
        <f t="shared" si="14"/>
        <v>0</v>
      </c>
      <c r="AB42" s="177">
        <f t="shared" si="15"/>
        <v>0</v>
      </c>
      <c r="AC42" s="178">
        <f t="shared" si="16"/>
        <v>0</v>
      </c>
      <c r="AD42" s="177">
        <f t="shared" si="17"/>
        <v>0</v>
      </c>
      <c r="AE42" s="179">
        <f t="shared" si="18"/>
        <v>0</v>
      </c>
      <c r="AF42" s="177">
        <f t="shared" si="17"/>
        <v>0</v>
      </c>
      <c r="AG42" s="178">
        <f t="shared" si="19"/>
        <v>0</v>
      </c>
      <c r="AH42" s="220">
        <f t="shared" si="20"/>
        <v>0</v>
      </c>
      <c r="AI42" s="179">
        <f t="shared" si="21"/>
        <v>0</v>
      </c>
      <c r="AJ42" s="177">
        <f t="shared" si="22"/>
        <v>0</v>
      </c>
      <c r="AK42" s="178">
        <f t="shared" si="23"/>
        <v>0</v>
      </c>
      <c r="AL42" s="177">
        <f t="shared" si="29"/>
        <v>0</v>
      </c>
      <c r="AM42" s="178">
        <f t="shared" si="24"/>
        <v>0</v>
      </c>
      <c r="AN42" s="220">
        <f t="shared" si="25"/>
        <v>0</v>
      </c>
      <c r="AO42" s="117">
        <f t="shared" si="26"/>
        <v>0</v>
      </c>
    </row>
    <row r="43" spans="1:41" s="65" customFormat="1" ht="15" customHeight="1">
      <c r="A43" s="66">
        <v>32</v>
      </c>
      <c r="B43" s="42">
        <v>22112065</v>
      </c>
      <c r="C43" s="43" t="s">
        <v>38</v>
      </c>
      <c r="D43" s="74">
        <v>37</v>
      </c>
      <c r="E43" s="75">
        <v>2.06</v>
      </c>
      <c r="F43" s="56"/>
      <c r="G43" s="62"/>
      <c r="H43" s="63">
        <v>147832.45698735965</v>
      </c>
      <c r="I43" s="63">
        <f t="shared" si="27"/>
        <v>152267.43069698045</v>
      </c>
      <c r="J43" s="64">
        <f t="shared" si="28"/>
        <v>190334.28837122556</v>
      </c>
      <c r="K43" s="243">
        <f t="shared" si="0"/>
        <v>0</v>
      </c>
      <c r="L43" s="238"/>
      <c r="M43" s="72">
        <v>2000</v>
      </c>
      <c r="N43" s="175">
        <f t="shared" si="1"/>
        <v>0</v>
      </c>
      <c r="O43" s="178">
        <f t="shared" si="2"/>
        <v>0</v>
      </c>
      <c r="P43" s="177">
        <f t="shared" si="3"/>
        <v>0</v>
      </c>
      <c r="Q43" s="178">
        <f t="shared" si="4"/>
        <v>0</v>
      </c>
      <c r="R43" s="177">
        <f t="shared" si="5"/>
        <v>0</v>
      </c>
      <c r="S43" s="178">
        <f t="shared" si="6"/>
        <v>0</v>
      </c>
      <c r="T43" s="177">
        <f t="shared" si="7"/>
        <v>0</v>
      </c>
      <c r="U43" s="179">
        <f t="shared" si="8"/>
        <v>0</v>
      </c>
      <c r="V43" s="177">
        <f t="shared" si="9"/>
        <v>0</v>
      </c>
      <c r="W43" s="178">
        <f t="shared" si="10"/>
        <v>0</v>
      </c>
      <c r="X43" s="177">
        <f t="shared" si="11"/>
        <v>0</v>
      </c>
      <c r="Y43" s="178">
        <f t="shared" si="12"/>
        <v>0</v>
      </c>
      <c r="Z43" s="177">
        <f t="shared" si="13"/>
        <v>0</v>
      </c>
      <c r="AA43" s="178">
        <f t="shared" si="14"/>
        <v>0</v>
      </c>
      <c r="AB43" s="177">
        <f t="shared" si="15"/>
        <v>0</v>
      </c>
      <c r="AC43" s="178">
        <f t="shared" si="16"/>
        <v>0</v>
      </c>
      <c r="AD43" s="177">
        <f t="shared" si="17"/>
        <v>0</v>
      </c>
      <c r="AE43" s="179">
        <f t="shared" si="18"/>
        <v>0</v>
      </c>
      <c r="AF43" s="177">
        <f t="shared" si="17"/>
        <v>0</v>
      </c>
      <c r="AG43" s="178">
        <f t="shared" si="19"/>
        <v>0</v>
      </c>
      <c r="AH43" s="220">
        <f t="shared" si="20"/>
        <v>0</v>
      </c>
      <c r="AI43" s="179">
        <f t="shared" si="21"/>
        <v>0</v>
      </c>
      <c r="AJ43" s="177">
        <f t="shared" si="22"/>
        <v>0</v>
      </c>
      <c r="AK43" s="178">
        <f t="shared" si="23"/>
        <v>0</v>
      </c>
      <c r="AL43" s="177">
        <f t="shared" si="29"/>
        <v>0</v>
      </c>
      <c r="AM43" s="178">
        <f t="shared" si="24"/>
        <v>0</v>
      </c>
      <c r="AN43" s="220">
        <f t="shared" si="25"/>
        <v>0</v>
      </c>
      <c r="AO43" s="117">
        <f t="shared" si="26"/>
        <v>0</v>
      </c>
    </row>
    <row r="44" spans="1:41" s="65" customFormat="1" ht="15" customHeight="1">
      <c r="A44" s="66">
        <v>33</v>
      </c>
      <c r="B44" s="42">
        <v>22112066</v>
      </c>
      <c r="C44" s="43" t="s">
        <v>39</v>
      </c>
      <c r="D44" s="74">
        <v>37</v>
      </c>
      <c r="E44" s="75">
        <v>2.25</v>
      </c>
      <c r="F44" s="56"/>
      <c r="G44" s="62"/>
      <c r="H44" s="63">
        <v>147837.32239182427</v>
      </c>
      <c r="I44" s="63">
        <f t="shared" si="27"/>
        <v>152272.44206357902</v>
      </c>
      <c r="J44" s="64">
        <f t="shared" si="28"/>
        <v>190340.55257947376</v>
      </c>
      <c r="K44" s="243">
        <f t="shared" si="0"/>
        <v>0</v>
      </c>
      <c r="L44" s="238"/>
      <c r="M44" s="72">
        <v>1500</v>
      </c>
      <c r="N44" s="175">
        <f t="shared" si="1"/>
        <v>0</v>
      </c>
      <c r="O44" s="178">
        <f t="shared" si="2"/>
        <v>0</v>
      </c>
      <c r="P44" s="177">
        <f t="shared" si="3"/>
        <v>0</v>
      </c>
      <c r="Q44" s="178">
        <f t="shared" si="4"/>
        <v>0</v>
      </c>
      <c r="R44" s="177">
        <f t="shared" si="5"/>
        <v>0</v>
      </c>
      <c r="S44" s="178">
        <f t="shared" si="6"/>
        <v>0</v>
      </c>
      <c r="T44" s="177">
        <f t="shared" si="7"/>
        <v>0</v>
      </c>
      <c r="U44" s="179">
        <f t="shared" si="8"/>
        <v>0</v>
      </c>
      <c r="V44" s="177">
        <f t="shared" si="9"/>
        <v>0</v>
      </c>
      <c r="W44" s="178">
        <f t="shared" si="10"/>
        <v>0</v>
      </c>
      <c r="X44" s="177">
        <f t="shared" si="11"/>
        <v>0</v>
      </c>
      <c r="Y44" s="178">
        <f t="shared" si="12"/>
        <v>0</v>
      </c>
      <c r="Z44" s="177">
        <f t="shared" si="13"/>
        <v>0</v>
      </c>
      <c r="AA44" s="178">
        <f t="shared" si="14"/>
        <v>0</v>
      </c>
      <c r="AB44" s="177">
        <f t="shared" si="15"/>
        <v>0</v>
      </c>
      <c r="AC44" s="178">
        <f t="shared" si="16"/>
        <v>0</v>
      </c>
      <c r="AD44" s="177">
        <f t="shared" si="17"/>
        <v>0</v>
      </c>
      <c r="AE44" s="179">
        <f t="shared" si="18"/>
        <v>0</v>
      </c>
      <c r="AF44" s="177">
        <f t="shared" si="17"/>
        <v>0</v>
      </c>
      <c r="AG44" s="178">
        <f t="shared" si="19"/>
        <v>0</v>
      </c>
      <c r="AH44" s="220">
        <f t="shared" si="20"/>
        <v>0</v>
      </c>
      <c r="AI44" s="179">
        <f t="shared" si="21"/>
        <v>0</v>
      </c>
      <c r="AJ44" s="177">
        <f t="shared" si="22"/>
        <v>0</v>
      </c>
      <c r="AK44" s="178">
        <f t="shared" si="23"/>
        <v>0</v>
      </c>
      <c r="AL44" s="177">
        <f t="shared" si="29"/>
        <v>0</v>
      </c>
      <c r="AM44" s="178">
        <f t="shared" si="24"/>
        <v>0</v>
      </c>
      <c r="AN44" s="220">
        <f t="shared" si="25"/>
        <v>0</v>
      </c>
      <c r="AO44" s="117">
        <f t="shared" si="26"/>
        <v>0</v>
      </c>
    </row>
    <row r="45" spans="1:41" s="65" customFormat="1" ht="15" customHeight="1">
      <c r="A45" s="66">
        <v>34</v>
      </c>
      <c r="B45" s="42">
        <v>22112067</v>
      </c>
      <c r="C45" s="43" t="s">
        <v>40</v>
      </c>
      <c r="D45" s="74">
        <v>37</v>
      </c>
      <c r="E45" s="75">
        <v>2.5099999999999998</v>
      </c>
      <c r="F45" s="56"/>
      <c r="G45" s="62"/>
      <c r="H45" s="63">
        <v>147812.2361340496</v>
      </c>
      <c r="I45" s="63">
        <f t="shared" si="27"/>
        <v>152246.6032180711</v>
      </c>
      <c r="J45" s="64">
        <f t="shared" si="28"/>
        <v>190308.25402258887</v>
      </c>
      <c r="K45" s="243">
        <f t="shared" si="0"/>
        <v>0</v>
      </c>
      <c r="L45" s="238"/>
      <c r="M45" s="72">
        <v>1500</v>
      </c>
      <c r="N45" s="175">
        <f t="shared" si="1"/>
        <v>0</v>
      </c>
      <c r="O45" s="178">
        <f t="shared" si="2"/>
        <v>0</v>
      </c>
      <c r="P45" s="177">
        <f t="shared" si="3"/>
        <v>0</v>
      </c>
      <c r="Q45" s="178">
        <f t="shared" si="4"/>
        <v>0</v>
      </c>
      <c r="R45" s="177">
        <f t="shared" si="5"/>
        <v>0</v>
      </c>
      <c r="S45" s="178">
        <f t="shared" si="6"/>
        <v>0</v>
      </c>
      <c r="T45" s="177">
        <f t="shared" si="7"/>
        <v>0</v>
      </c>
      <c r="U45" s="179">
        <f t="shared" si="8"/>
        <v>0</v>
      </c>
      <c r="V45" s="177">
        <f t="shared" si="9"/>
        <v>0</v>
      </c>
      <c r="W45" s="178">
        <f t="shared" si="10"/>
        <v>0</v>
      </c>
      <c r="X45" s="177">
        <f t="shared" si="11"/>
        <v>0</v>
      </c>
      <c r="Y45" s="178">
        <f t="shared" si="12"/>
        <v>0</v>
      </c>
      <c r="Z45" s="177">
        <f t="shared" si="13"/>
        <v>0</v>
      </c>
      <c r="AA45" s="178">
        <f t="shared" si="14"/>
        <v>0</v>
      </c>
      <c r="AB45" s="177">
        <f t="shared" si="15"/>
        <v>0</v>
      </c>
      <c r="AC45" s="178">
        <f t="shared" si="16"/>
        <v>0</v>
      </c>
      <c r="AD45" s="177">
        <f t="shared" si="17"/>
        <v>0</v>
      </c>
      <c r="AE45" s="179">
        <f t="shared" si="18"/>
        <v>0</v>
      </c>
      <c r="AF45" s="177">
        <f t="shared" si="17"/>
        <v>0</v>
      </c>
      <c r="AG45" s="178">
        <f t="shared" si="19"/>
        <v>0</v>
      </c>
      <c r="AH45" s="220">
        <f t="shared" si="20"/>
        <v>0</v>
      </c>
      <c r="AI45" s="179">
        <f t="shared" si="21"/>
        <v>0</v>
      </c>
      <c r="AJ45" s="177">
        <f t="shared" si="22"/>
        <v>0</v>
      </c>
      <c r="AK45" s="178">
        <f t="shared" si="23"/>
        <v>0</v>
      </c>
      <c r="AL45" s="177">
        <f t="shared" si="29"/>
        <v>0</v>
      </c>
      <c r="AM45" s="178">
        <f t="shared" si="24"/>
        <v>0</v>
      </c>
      <c r="AN45" s="220">
        <f t="shared" si="25"/>
        <v>0</v>
      </c>
      <c r="AO45" s="117">
        <f t="shared" si="26"/>
        <v>0</v>
      </c>
    </row>
    <row r="46" spans="1:41" s="65" customFormat="1" ht="15" customHeight="1">
      <c r="A46" s="66">
        <v>35</v>
      </c>
      <c r="B46" s="42">
        <v>22112068</v>
      </c>
      <c r="C46" s="43" t="s">
        <v>41</v>
      </c>
      <c r="D46" s="74">
        <v>37</v>
      </c>
      <c r="E46" s="75">
        <v>2.6</v>
      </c>
      <c r="F46" s="56"/>
      <c r="G46" s="62"/>
      <c r="H46" s="63">
        <v>147883.15960443771</v>
      </c>
      <c r="I46" s="63">
        <f t="shared" si="27"/>
        <v>152319.65439257084</v>
      </c>
      <c r="J46" s="64">
        <f t="shared" si="28"/>
        <v>190399.56799071355</v>
      </c>
      <c r="K46" s="243">
        <f t="shared" si="0"/>
        <v>0</v>
      </c>
      <c r="L46" s="238"/>
      <c r="M46" s="72">
        <v>1000</v>
      </c>
      <c r="N46" s="175">
        <f t="shared" si="1"/>
        <v>0</v>
      </c>
      <c r="O46" s="178">
        <f t="shared" si="2"/>
        <v>0</v>
      </c>
      <c r="P46" s="177">
        <f t="shared" si="3"/>
        <v>0</v>
      </c>
      <c r="Q46" s="178">
        <f t="shared" si="4"/>
        <v>0</v>
      </c>
      <c r="R46" s="177">
        <f t="shared" si="5"/>
        <v>0</v>
      </c>
      <c r="S46" s="178">
        <f t="shared" si="6"/>
        <v>0</v>
      </c>
      <c r="T46" s="177">
        <f t="shared" si="7"/>
        <v>0</v>
      </c>
      <c r="U46" s="179">
        <f t="shared" si="8"/>
        <v>0</v>
      </c>
      <c r="V46" s="177">
        <f t="shared" si="9"/>
        <v>0</v>
      </c>
      <c r="W46" s="178">
        <f t="shared" si="10"/>
        <v>0</v>
      </c>
      <c r="X46" s="177">
        <f t="shared" si="11"/>
        <v>0</v>
      </c>
      <c r="Y46" s="178">
        <f t="shared" si="12"/>
        <v>0</v>
      </c>
      <c r="Z46" s="177">
        <f t="shared" si="13"/>
        <v>0</v>
      </c>
      <c r="AA46" s="178">
        <f t="shared" si="14"/>
        <v>0</v>
      </c>
      <c r="AB46" s="177">
        <f t="shared" si="15"/>
        <v>0</v>
      </c>
      <c r="AC46" s="178">
        <f t="shared" si="16"/>
        <v>0</v>
      </c>
      <c r="AD46" s="177">
        <f t="shared" si="17"/>
        <v>0</v>
      </c>
      <c r="AE46" s="179">
        <f t="shared" si="18"/>
        <v>0</v>
      </c>
      <c r="AF46" s="177">
        <f t="shared" si="17"/>
        <v>0</v>
      </c>
      <c r="AG46" s="178">
        <f t="shared" si="19"/>
        <v>0</v>
      </c>
      <c r="AH46" s="220">
        <f t="shared" si="20"/>
        <v>0</v>
      </c>
      <c r="AI46" s="179">
        <f t="shared" si="21"/>
        <v>0</v>
      </c>
      <c r="AJ46" s="177">
        <f t="shared" si="22"/>
        <v>0</v>
      </c>
      <c r="AK46" s="178">
        <f t="shared" si="23"/>
        <v>0</v>
      </c>
      <c r="AL46" s="177">
        <f t="shared" si="29"/>
        <v>0</v>
      </c>
      <c r="AM46" s="178">
        <f t="shared" si="24"/>
        <v>0</v>
      </c>
      <c r="AN46" s="220">
        <f t="shared" si="25"/>
        <v>0</v>
      </c>
      <c r="AO46" s="117">
        <f t="shared" si="26"/>
        <v>0</v>
      </c>
    </row>
    <row r="47" spans="1:41" s="65" customFormat="1" ht="15" customHeight="1">
      <c r="A47" s="66">
        <v>36</v>
      </c>
      <c r="B47" s="42">
        <v>22112069</v>
      </c>
      <c r="C47" s="43" t="s">
        <v>42</v>
      </c>
      <c r="D47" s="74">
        <v>37</v>
      </c>
      <c r="E47" s="75">
        <v>2.84</v>
      </c>
      <c r="F47" s="56"/>
      <c r="G47" s="62"/>
      <c r="H47" s="63">
        <v>147842.8298437511</v>
      </c>
      <c r="I47" s="63">
        <f t="shared" si="27"/>
        <v>152278.11473906363</v>
      </c>
      <c r="J47" s="64">
        <f t="shared" si="28"/>
        <v>190347.64342382952</v>
      </c>
      <c r="K47" s="243">
        <f t="shared" si="0"/>
        <v>0</v>
      </c>
      <c r="L47" s="238"/>
      <c r="M47" s="72">
        <v>1000</v>
      </c>
      <c r="N47" s="175">
        <f t="shared" si="1"/>
        <v>0</v>
      </c>
      <c r="O47" s="178">
        <f t="shared" si="2"/>
        <v>0</v>
      </c>
      <c r="P47" s="177">
        <f t="shared" si="3"/>
        <v>0</v>
      </c>
      <c r="Q47" s="178">
        <f t="shared" si="4"/>
        <v>0</v>
      </c>
      <c r="R47" s="177">
        <f t="shared" si="5"/>
        <v>0</v>
      </c>
      <c r="S47" s="178">
        <f t="shared" si="6"/>
        <v>0</v>
      </c>
      <c r="T47" s="177">
        <f t="shared" si="7"/>
        <v>0</v>
      </c>
      <c r="U47" s="179">
        <f t="shared" si="8"/>
        <v>0</v>
      </c>
      <c r="V47" s="177">
        <f t="shared" si="9"/>
        <v>0</v>
      </c>
      <c r="W47" s="178">
        <f t="shared" si="10"/>
        <v>0</v>
      </c>
      <c r="X47" s="177">
        <f t="shared" si="11"/>
        <v>0</v>
      </c>
      <c r="Y47" s="178">
        <f t="shared" si="12"/>
        <v>0</v>
      </c>
      <c r="Z47" s="177">
        <f t="shared" si="13"/>
        <v>0</v>
      </c>
      <c r="AA47" s="178">
        <f t="shared" si="14"/>
        <v>0</v>
      </c>
      <c r="AB47" s="177">
        <f t="shared" si="15"/>
        <v>0</v>
      </c>
      <c r="AC47" s="178">
        <f t="shared" si="16"/>
        <v>0</v>
      </c>
      <c r="AD47" s="177">
        <f t="shared" si="17"/>
        <v>0</v>
      </c>
      <c r="AE47" s="179">
        <f t="shared" si="18"/>
        <v>0</v>
      </c>
      <c r="AF47" s="177">
        <f t="shared" si="17"/>
        <v>0</v>
      </c>
      <c r="AG47" s="178">
        <f t="shared" si="19"/>
        <v>0</v>
      </c>
      <c r="AH47" s="220">
        <f t="shared" si="20"/>
        <v>0</v>
      </c>
      <c r="AI47" s="179">
        <f t="shared" si="21"/>
        <v>0</v>
      </c>
      <c r="AJ47" s="177">
        <f t="shared" si="22"/>
        <v>0</v>
      </c>
      <c r="AK47" s="178">
        <f t="shared" si="23"/>
        <v>0</v>
      </c>
      <c r="AL47" s="177">
        <f t="shared" si="29"/>
        <v>0</v>
      </c>
      <c r="AM47" s="178">
        <f t="shared" si="24"/>
        <v>0</v>
      </c>
      <c r="AN47" s="220">
        <f t="shared" si="25"/>
        <v>0</v>
      </c>
      <c r="AO47" s="117">
        <f t="shared" si="26"/>
        <v>0</v>
      </c>
    </row>
    <row r="48" spans="1:41" s="65" customFormat="1" ht="15" customHeight="1">
      <c r="A48" s="66">
        <v>37</v>
      </c>
      <c r="B48" s="42">
        <v>22112070</v>
      </c>
      <c r="C48" s="43" t="s">
        <v>43</v>
      </c>
      <c r="D48" s="74">
        <v>37</v>
      </c>
      <c r="E48" s="75">
        <v>2.9</v>
      </c>
      <c r="F48" s="56"/>
      <c r="G48" s="62"/>
      <c r="H48" s="63">
        <v>147855.73545582625</v>
      </c>
      <c r="I48" s="63">
        <f t="shared" si="27"/>
        <v>152291.40751950102</v>
      </c>
      <c r="J48" s="64">
        <f t="shared" si="28"/>
        <v>190364.25939937626</v>
      </c>
      <c r="K48" s="243">
        <f t="shared" si="0"/>
        <v>0</v>
      </c>
      <c r="L48" s="238"/>
      <c r="M48" s="72">
        <v>1000</v>
      </c>
      <c r="N48" s="175">
        <f t="shared" si="1"/>
        <v>0</v>
      </c>
      <c r="O48" s="178">
        <f t="shared" si="2"/>
        <v>0</v>
      </c>
      <c r="P48" s="177">
        <f t="shared" si="3"/>
        <v>0</v>
      </c>
      <c r="Q48" s="178">
        <f t="shared" si="4"/>
        <v>0</v>
      </c>
      <c r="R48" s="177">
        <f t="shared" si="5"/>
        <v>0</v>
      </c>
      <c r="S48" s="178">
        <f t="shared" si="6"/>
        <v>0</v>
      </c>
      <c r="T48" s="177">
        <f t="shared" si="7"/>
        <v>0</v>
      </c>
      <c r="U48" s="179">
        <f t="shared" si="8"/>
        <v>0</v>
      </c>
      <c r="V48" s="177">
        <f t="shared" si="9"/>
        <v>0</v>
      </c>
      <c r="W48" s="178">
        <f t="shared" si="10"/>
        <v>0</v>
      </c>
      <c r="X48" s="177">
        <f t="shared" si="11"/>
        <v>0</v>
      </c>
      <c r="Y48" s="178">
        <f t="shared" si="12"/>
        <v>0</v>
      </c>
      <c r="Z48" s="177">
        <f t="shared" si="13"/>
        <v>0</v>
      </c>
      <c r="AA48" s="178">
        <f t="shared" si="14"/>
        <v>0</v>
      </c>
      <c r="AB48" s="177">
        <f t="shared" si="15"/>
        <v>0</v>
      </c>
      <c r="AC48" s="178">
        <f t="shared" si="16"/>
        <v>0</v>
      </c>
      <c r="AD48" s="177">
        <f t="shared" si="17"/>
        <v>0</v>
      </c>
      <c r="AE48" s="179">
        <f t="shared" si="18"/>
        <v>0</v>
      </c>
      <c r="AF48" s="177">
        <f t="shared" si="17"/>
        <v>0</v>
      </c>
      <c r="AG48" s="178">
        <f t="shared" si="19"/>
        <v>0</v>
      </c>
      <c r="AH48" s="220">
        <f t="shared" si="20"/>
        <v>0</v>
      </c>
      <c r="AI48" s="179">
        <f t="shared" si="21"/>
        <v>0</v>
      </c>
      <c r="AJ48" s="177">
        <f t="shared" si="22"/>
        <v>0</v>
      </c>
      <c r="AK48" s="178">
        <f t="shared" si="23"/>
        <v>0</v>
      </c>
      <c r="AL48" s="177">
        <f t="shared" si="29"/>
        <v>0</v>
      </c>
      <c r="AM48" s="178">
        <f t="shared" si="24"/>
        <v>0</v>
      </c>
      <c r="AN48" s="220">
        <f t="shared" si="25"/>
        <v>0</v>
      </c>
      <c r="AO48" s="117">
        <f t="shared" si="26"/>
        <v>0</v>
      </c>
    </row>
    <row r="49" spans="1:41" s="65" customFormat="1" ht="15" customHeight="1">
      <c r="A49" s="66">
        <v>38</v>
      </c>
      <c r="B49" s="42">
        <v>22112071</v>
      </c>
      <c r="C49" s="43" t="s">
        <v>44</v>
      </c>
      <c r="D49" s="74">
        <v>37</v>
      </c>
      <c r="E49" s="75">
        <v>3.15</v>
      </c>
      <c r="F49" s="56"/>
      <c r="G49" s="62"/>
      <c r="H49" s="63">
        <v>147821.93824802205</v>
      </c>
      <c r="I49" s="63">
        <f t="shared" si="27"/>
        <v>152256.59639546272</v>
      </c>
      <c r="J49" s="64">
        <f t="shared" si="28"/>
        <v>190320.74549432838</v>
      </c>
      <c r="K49" s="243">
        <f t="shared" si="0"/>
        <v>0</v>
      </c>
      <c r="L49" s="238"/>
      <c r="M49" s="72">
        <v>1000</v>
      </c>
      <c r="N49" s="175">
        <f t="shared" si="1"/>
        <v>0</v>
      </c>
      <c r="O49" s="178">
        <f t="shared" si="2"/>
        <v>0</v>
      </c>
      <c r="P49" s="177">
        <f t="shared" si="3"/>
        <v>0</v>
      </c>
      <c r="Q49" s="178">
        <f t="shared" si="4"/>
        <v>0</v>
      </c>
      <c r="R49" s="177">
        <f t="shared" si="5"/>
        <v>0</v>
      </c>
      <c r="S49" s="178">
        <f t="shared" si="6"/>
        <v>0</v>
      </c>
      <c r="T49" s="177">
        <f t="shared" si="7"/>
        <v>0</v>
      </c>
      <c r="U49" s="179">
        <f t="shared" si="8"/>
        <v>0</v>
      </c>
      <c r="V49" s="177">
        <f t="shared" si="9"/>
        <v>0</v>
      </c>
      <c r="W49" s="178">
        <f t="shared" si="10"/>
        <v>0</v>
      </c>
      <c r="X49" s="177">
        <f t="shared" si="11"/>
        <v>0</v>
      </c>
      <c r="Y49" s="178">
        <f t="shared" si="12"/>
        <v>0</v>
      </c>
      <c r="Z49" s="177">
        <f t="shared" si="13"/>
        <v>0</v>
      </c>
      <c r="AA49" s="178">
        <f t="shared" si="14"/>
        <v>0</v>
      </c>
      <c r="AB49" s="177">
        <f t="shared" si="15"/>
        <v>0</v>
      </c>
      <c r="AC49" s="178">
        <f t="shared" si="16"/>
        <v>0</v>
      </c>
      <c r="AD49" s="177">
        <f t="shared" si="17"/>
        <v>0</v>
      </c>
      <c r="AE49" s="179">
        <f t="shared" si="18"/>
        <v>0</v>
      </c>
      <c r="AF49" s="177">
        <f t="shared" si="17"/>
        <v>0</v>
      </c>
      <c r="AG49" s="178">
        <f t="shared" si="19"/>
        <v>0</v>
      </c>
      <c r="AH49" s="220">
        <f t="shared" si="20"/>
        <v>0</v>
      </c>
      <c r="AI49" s="179">
        <f t="shared" si="21"/>
        <v>0</v>
      </c>
      <c r="AJ49" s="177">
        <f t="shared" si="22"/>
        <v>0</v>
      </c>
      <c r="AK49" s="178">
        <f t="shared" si="23"/>
        <v>0</v>
      </c>
      <c r="AL49" s="177">
        <f t="shared" si="29"/>
        <v>0</v>
      </c>
      <c r="AM49" s="178">
        <f t="shared" si="24"/>
        <v>0</v>
      </c>
      <c r="AN49" s="220">
        <f t="shared" si="25"/>
        <v>0</v>
      </c>
      <c r="AO49" s="117">
        <f t="shared" si="26"/>
        <v>0</v>
      </c>
    </row>
    <row r="50" spans="1:41" s="65" customFormat="1" ht="15" customHeight="1">
      <c r="A50" s="66">
        <v>39</v>
      </c>
      <c r="B50" s="42">
        <v>22112072</v>
      </c>
      <c r="C50" s="43" t="s">
        <v>45</v>
      </c>
      <c r="D50" s="74">
        <v>37</v>
      </c>
      <c r="E50" s="75">
        <v>3.66</v>
      </c>
      <c r="F50" s="56"/>
      <c r="G50" s="62"/>
      <c r="H50" s="63">
        <v>147849.55064765728</v>
      </c>
      <c r="I50" s="63">
        <f t="shared" si="27"/>
        <v>152285.03716708699</v>
      </c>
      <c r="J50" s="64">
        <f t="shared" si="28"/>
        <v>190356.29645885873</v>
      </c>
      <c r="K50" s="243">
        <f t="shared" si="0"/>
        <v>0</v>
      </c>
      <c r="L50" s="238"/>
      <c r="M50" s="72">
        <v>1000</v>
      </c>
      <c r="N50" s="175">
        <f t="shared" si="1"/>
        <v>0</v>
      </c>
      <c r="O50" s="178">
        <f t="shared" si="2"/>
        <v>0</v>
      </c>
      <c r="P50" s="177">
        <f t="shared" si="3"/>
        <v>0</v>
      </c>
      <c r="Q50" s="178">
        <f t="shared" si="4"/>
        <v>0</v>
      </c>
      <c r="R50" s="177">
        <f t="shared" si="5"/>
        <v>0</v>
      </c>
      <c r="S50" s="178">
        <f t="shared" si="6"/>
        <v>0</v>
      </c>
      <c r="T50" s="177">
        <f t="shared" si="7"/>
        <v>0</v>
      </c>
      <c r="U50" s="179">
        <f t="shared" si="8"/>
        <v>0</v>
      </c>
      <c r="V50" s="177">
        <f t="shared" si="9"/>
        <v>0</v>
      </c>
      <c r="W50" s="178">
        <f t="shared" si="10"/>
        <v>0</v>
      </c>
      <c r="X50" s="177">
        <f t="shared" si="11"/>
        <v>0</v>
      </c>
      <c r="Y50" s="178">
        <f t="shared" si="12"/>
        <v>0</v>
      </c>
      <c r="Z50" s="177">
        <f t="shared" si="13"/>
        <v>0</v>
      </c>
      <c r="AA50" s="178">
        <f t="shared" si="14"/>
        <v>0</v>
      </c>
      <c r="AB50" s="177">
        <f t="shared" si="15"/>
        <v>0</v>
      </c>
      <c r="AC50" s="178">
        <f t="shared" si="16"/>
        <v>0</v>
      </c>
      <c r="AD50" s="177">
        <f t="shared" si="17"/>
        <v>0</v>
      </c>
      <c r="AE50" s="179">
        <f t="shared" si="18"/>
        <v>0</v>
      </c>
      <c r="AF50" s="177">
        <f t="shared" si="17"/>
        <v>0</v>
      </c>
      <c r="AG50" s="178">
        <f t="shared" si="19"/>
        <v>0</v>
      </c>
      <c r="AH50" s="220">
        <f t="shared" si="20"/>
        <v>0</v>
      </c>
      <c r="AI50" s="179">
        <f t="shared" si="21"/>
        <v>0</v>
      </c>
      <c r="AJ50" s="177">
        <f t="shared" si="22"/>
        <v>0</v>
      </c>
      <c r="AK50" s="178">
        <f t="shared" si="23"/>
        <v>0</v>
      </c>
      <c r="AL50" s="177">
        <f t="shared" si="29"/>
        <v>0</v>
      </c>
      <c r="AM50" s="178">
        <f t="shared" si="24"/>
        <v>0</v>
      </c>
      <c r="AN50" s="220">
        <f t="shared" si="25"/>
        <v>0</v>
      </c>
      <c r="AO50" s="117">
        <f t="shared" si="26"/>
        <v>0</v>
      </c>
    </row>
    <row r="51" spans="1:41" s="65" customFormat="1" ht="15" customHeight="1">
      <c r="A51" s="66">
        <v>40</v>
      </c>
      <c r="B51" s="42">
        <v>22112073</v>
      </c>
      <c r="C51" s="43" t="s">
        <v>46</v>
      </c>
      <c r="D51" s="74">
        <v>61</v>
      </c>
      <c r="E51" s="75">
        <v>3.2</v>
      </c>
      <c r="F51" s="56"/>
      <c r="G51" s="62"/>
      <c r="H51" s="63">
        <v>147858.21836214067</v>
      </c>
      <c r="I51" s="63">
        <f t="shared" si="27"/>
        <v>152293.96491300489</v>
      </c>
      <c r="J51" s="64">
        <f t="shared" si="28"/>
        <v>190367.45614125612</v>
      </c>
      <c r="K51" s="243">
        <f t="shared" si="0"/>
        <v>0</v>
      </c>
      <c r="L51" s="238"/>
      <c r="M51" s="72">
        <v>1000</v>
      </c>
      <c r="N51" s="175">
        <f t="shared" si="1"/>
        <v>0</v>
      </c>
      <c r="O51" s="178">
        <f t="shared" si="2"/>
        <v>0</v>
      </c>
      <c r="P51" s="177">
        <f t="shared" si="3"/>
        <v>0</v>
      </c>
      <c r="Q51" s="178">
        <f t="shared" si="4"/>
        <v>0</v>
      </c>
      <c r="R51" s="177">
        <f t="shared" si="5"/>
        <v>0</v>
      </c>
      <c r="S51" s="178">
        <f t="shared" si="6"/>
        <v>0</v>
      </c>
      <c r="T51" s="177">
        <f t="shared" si="7"/>
        <v>0</v>
      </c>
      <c r="U51" s="179">
        <f t="shared" si="8"/>
        <v>0</v>
      </c>
      <c r="V51" s="177">
        <f t="shared" si="9"/>
        <v>0</v>
      </c>
      <c r="W51" s="178">
        <f t="shared" si="10"/>
        <v>0</v>
      </c>
      <c r="X51" s="177">
        <f t="shared" si="11"/>
        <v>0</v>
      </c>
      <c r="Y51" s="178">
        <f t="shared" si="12"/>
        <v>0</v>
      </c>
      <c r="Z51" s="177">
        <f t="shared" si="13"/>
        <v>0</v>
      </c>
      <c r="AA51" s="178">
        <f t="shared" si="14"/>
        <v>0</v>
      </c>
      <c r="AB51" s="177">
        <f t="shared" si="15"/>
        <v>0</v>
      </c>
      <c r="AC51" s="178">
        <f t="shared" si="16"/>
        <v>0</v>
      </c>
      <c r="AD51" s="177">
        <f t="shared" si="17"/>
        <v>0</v>
      </c>
      <c r="AE51" s="179">
        <f t="shared" si="18"/>
        <v>0</v>
      </c>
      <c r="AF51" s="177">
        <f t="shared" si="17"/>
        <v>0</v>
      </c>
      <c r="AG51" s="178">
        <f t="shared" si="19"/>
        <v>0</v>
      </c>
      <c r="AH51" s="220">
        <f t="shared" si="20"/>
        <v>0</v>
      </c>
      <c r="AI51" s="179">
        <f t="shared" si="21"/>
        <v>0</v>
      </c>
      <c r="AJ51" s="177">
        <f t="shared" si="22"/>
        <v>0</v>
      </c>
      <c r="AK51" s="178">
        <f t="shared" si="23"/>
        <v>0</v>
      </c>
      <c r="AL51" s="177">
        <f t="shared" si="29"/>
        <v>0</v>
      </c>
      <c r="AM51" s="178">
        <f t="shared" si="24"/>
        <v>0</v>
      </c>
      <c r="AN51" s="220">
        <f t="shared" si="25"/>
        <v>0</v>
      </c>
      <c r="AO51" s="117">
        <f t="shared" si="26"/>
        <v>0</v>
      </c>
    </row>
    <row r="52" spans="1:41" s="65" customFormat="1" ht="15" customHeight="1">
      <c r="A52" s="66">
        <v>41</v>
      </c>
      <c r="B52" s="42">
        <v>22112074</v>
      </c>
      <c r="C52" s="43" t="s">
        <v>47</v>
      </c>
      <c r="D52" s="74">
        <v>61</v>
      </c>
      <c r="E52" s="75">
        <v>3.6</v>
      </c>
      <c r="F52" s="56"/>
      <c r="G52" s="62"/>
      <c r="H52" s="63">
        <v>147811.16325156795</v>
      </c>
      <c r="I52" s="63">
        <f t="shared" si="27"/>
        <v>152245.49814911498</v>
      </c>
      <c r="J52" s="64">
        <f t="shared" si="28"/>
        <v>190306.8726863937</v>
      </c>
      <c r="K52" s="243">
        <f t="shared" si="0"/>
        <v>0</v>
      </c>
      <c r="L52" s="238"/>
      <c r="M52" s="72">
        <v>1000</v>
      </c>
      <c r="N52" s="175">
        <f t="shared" si="1"/>
        <v>0</v>
      </c>
      <c r="O52" s="178">
        <f t="shared" si="2"/>
        <v>0</v>
      </c>
      <c r="P52" s="177">
        <f t="shared" si="3"/>
        <v>0</v>
      </c>
      <c r="Q52" s="178">
        <f t="shared" si="4"/>
        <v>0</v>
      </c>
      <c r="R52" s="177">
        <f t="shared" si="5"/>
        <v>0</v>
      </c>
      <c r="S52" s="178">
        <f t="shared" si="6"/>
        <v>0</v>
      </c>
      <c r="T52" s="177">
        <f t="shared" si="7"/>
        <v>0</v>
      </c>
      <c r="U52" s="179">
        <f t="shared" si="8"/>
        <v>0</v>
      </c>
      <c r="V52" s="177">
        <f t="shared" si="9"/>
        <v>0</v>
      </c>
      <c r="W52" s="178">
        <f t="shared" si="10"/>
        <v>0</v>
      </c>
      <c r="X52" s="177">
        <f t="shared" si="11"/>
        <v>0</v>
      </c>
      <c r="Y52" s="178">
        <f t="shared" si="12"/>
        <v>0</v>
      </c>
      <c r="Z52" s="177">
        <f t="shared" si="13"/>
        <v>0</v>
      </c>
      <c r="AA52" s="178">
        <f t="shared" si="14"/>
        <v>0</v>
      </c>
      <c r="AB52" s="177">
        <f t="shared" si="15"/>
        <v>0</v>
      </c>
      <c r="AC52" s="178">
        <f t="shared" si="16"/>
        <v>0</v>
      </c>
      <c r="AD52" s="177">
        <f t="shared" si="17"/>
        <v>0</v>
      </c>
      <c r="AE52" s="179">
        <f t="shared" si="18"/>
        <v>0</v>
      </c>
      <c r="AF52" s="177">
        <f t="shared" si="17"/>
        <v>0</v>
      </c>
      <c r="AG52" s="178">
        <f t="shared" si="19"/>
        <v>0</v>
      </c>
      <c r="AH52" s="220">
        <f t="shared" si="20"/>
        <v>0</v>
      </c>
      <c r="AI52" s="179">
        <f t="shared" si="21"/>
        <v>0</v>
      </c>
      <c r="AJ52" s="177">
        <f t="shared" si="22"/>
        <v>0</v>
      </c>
      <c r="AK52" s="178">
        <f t="shared" si="23"/>
        <v>0</v>
      </c>
      <c r="AL52" s="177">
        <f t="shared" si="29"/>
        <v>0</v>
      </c>
      <c r="AM52" s="178">
        <f t="shared" si="24"/>
        <v>0</v>
      </c>
      <c r="AN52" s="220">
        <f t="shared" si="25"/>
        <v>0</v>
      </c>
      <c r="AO52" s="117">
        <f t="shared" si="26"/>
        <v>0</v>
      </c>
    </row>
    <row r="53" spans="1:41" s="65" customFormat="1" ht="15" customHeight="1" thickBot="1">
      <c r="A53" s="108">
        <v>42</v>
      </c>
      <c r="B53" s="109">
        <v>22112075</v>
      </c>
      <c r="C53" s="110" t="s">
        <v>48</v>
      </c>
      <c r="D53" s="111">
        <v>61</v>
      </c>
      <c r="E53" s="112">
        <v>4.0999999999999996</v>
      </c>
      <c r="F53" s="119"/>
      <c r="G53" s="120"/>
      <c r="H53" s="114">
        <v>147770.5908358311</v>
      </c>
      <c r="I53" s="114">
        <f t="shared" si="27"/>
        <v>152203.70856090603</v>
      </c>
      <c r="J53" s="115">
        <f t="shared" si="28"/>
        <v>190254.63570113253</v>
      </c>
      <c r="K53" s="244">
        <f t="shared" si="0"/>
        <v>0</v>
      </c>
      <c r="L53" s="239"/>
      <c r="M53" s="116">
        <v>1000</v>
      </c>
      <c r="N53" s="180">
        <f t="shared" si="1"/>
        <v>0</v>
      </c>
      <c r="O53" s="181">
        <f t="shared" si="2"/>
        <v>0</v>
      </c>
      <c r="P53" s="182">
        <f t="shared" si="3"/>
        <v>0</v>
      </c>
      <c r="Q53" s="181">
        <f t="shared" si="4"/>
        <v>0</v>
      </c>
      <c r="R53" s="182">
        <f t="shared" si="5"/>
        <v>0</v>
      </c>
      <c r="S53" s="181">
        <f t="shared" si="6"/>
        <v>0</v>
      </c>
      <c r="T53" s="182">
        <f t="shared" si="7"/>
        <v>0</v>
      </c>
      <c r="U53" s="183">
        <f t="shared" si="8"/>
        <v>0</v>
      </c>
      <c r="V53" s="182">
        <f t="shared" si="9"/>
        <v>0</v>
      </c>
      <c r="W53" s="181">
        <f t="shared" si="10"/>
        <v>0</v>
      </c>
      <c r="X53" s="182">
        <f t="shared" si="11"/>
        <v>0</v>
      </c>
      <c r="Y53" s="181">
        <f t="shared" si="12"/>
        <v>0</v>
      </c>
      <c r="Z53" s="182">
        <f t="shared" si="13"/>
        <v>0</v>
      </c>
      <c r="AA53" s="181">
        <f t="shared" si="14"/>
        <v>0</v>
      </c>
      <c r="AB53" s="182">
        <f t="shared" si="15"/>
        <v>0</v>
      </c>
      <c r="AC53" s="181">
        <f t="shared" si="16"/>
        <v>0</v>
      </c>
      <c r="AD53" s="182">
        <f t="shared" si="17"/>
        <v>0</v>
      </c>
      <c r="AE53" s="183">
        <f t="shared" si="18"/>
        <v>0</v>
      </c>
      <c r="AF53" s="182">
        <f t="shared" si="17"/>
        <v>0</v>
      </c>
      <c r="AG53" s="181">
        <f t="shared" si="19"/>
        <v>0</v>
      </c>
      <c r="AH53" s="221">
        <f t="shared" si="20"/>
        <v>0</v>
      </c>
      <c r="AI53" s="183">
        <f t="shared" si="21"/>
        <v>0</v>
      </c>
      <c r="AJ53" s="182">
        <f t="shared" si="22"/>
        <v>0</v>
      </c>
      <c r="AK53" s="181">
        <f t="shared" si="23"/>
        <v>0</v>
      </c>
      <c r="AL53" s="182">
        <f t="shared" si="29"/>
        <v>0</v>
      </c>
      <c r="AM53" s="181">
        <f t="shared" si="24"/>
        <v>0</v>
      </c>
      <c r="AN53" s="221">
        <f t="shared" si="25"/>
        <v>0</v>
      </c>
      <c r="AO53" s="121">
        <f t="shared" si="26"/>
        <v>0</v>
      </c>
    </row>
    <row r="54" spans="1:41" s="139" customFormat="1" ht="15" customHeight="1" thickTop="1">
      <c r="A54" s="151" t="s">
        <v>755</v>
      </c>
      <c r="B54" s="129"/>
      <c r="C54" s="130"/>
      <c r="D54" s="131"/>
      <c r="E54" s="132"/>
      <c r="F54" s="133"/>
      <c r="G54" s="134"/>
      <c r="H54" s="135"/>
      <c r="I54" s="135"/>
      <c r="J54" s="135"/>
      <c r="K54" s="245"/>
      <c r="L54" s="136"/>
      <c r="M54" s="184"/>
      <c r="N54" s="137"/>
      <c r="O54" s="185"/>
      <c r="P54" s="186"/>
      <c r="Q54" s="185"/>
      <c r="R54" s="186"/>
      <c r="S54" s="185"/>
      <c r="T54" s="186"/>
      <c r="U54" s="136"/>
      <c r="V54" s="186"/>
      <c r="W54" s="185"/>
      <c r="X54" s="186"/>
      <c r="Y54" s="185"/>
      <c r="Z54" s="186"/>
      <c r="AA54" s="185"/>
      <c r="AB54" s="186"/>
      <c r="AC54" s="185"/>
      <c r="AD54" s="186"/>
      <c r="AE54" s="136"/>
      <c r="AF54" s="225"/>
      <c r="AG54" s="210"/>
      <c r="AH54" s="136"/>
      <c r="AI54" s="136"/>
      <c r="AJ54" s="225"/>
      <c r="AK54" s="210">
        <f t="shared" si="23"/>
        <v>0</v>
      </c>
      <c r="AL54" s="225"/>
      <c r="AM54" s="210">
        <f t="shared" si="24"/>
        <v>0</v>
      </c>
      <c r="AN54" s="136"/>
      <c r="AO54" s="138">
        <f t="shared" si="26"/>
        <v>0</v>
      </c>
    </row>
    <row r="55" spans="1:41" s="65" customFormat="1" ht="15" customHeight="1">
      <c r="A55" s="60">
        <v>1</v>
      </c>
      <c r="B55" s="40">
        <v>25212101</v>
      </c>
      <c r="C55" s="41" t="s">
        <v>49</v>
      </c>
      <c r="D55" s="122">
        <v>7</v>
      </c>
      <c r="E55" s="79">
        <v>0.37</v>
      </c>
      <c r="F55" s="80"/>
      <c r="G55" s="123"/>
      <c r="H55" s="124">
        <v>1308.316707555711</v>
      </c>
      <c r="I55" s="125">
        <f>H55*1.03</f>
        <v>1347.5662087823823</v>
      </c>
      <c r="J55" s="126">
        <f>I55/0.8</f>
        <v>1684.4577609779778</v>
      </c>
      <c r="K55" s="242">
        <f t="shared" si="0"/>
        <v>0</v>
      </c>
      <c r="L55" s="237"/>
      <c r="M55" s="127">
        <v>100</v>
      </c>
      <c r="N55" s="175">
        <f t="shared" ref="N55:N118" si="30">O55/1.1</f>
        <v>0</v>
      </c>
      <c r="O55" s="178">
        <f t="shared" si="2"/>
        <v>0</v>
      </c>
      <c r="P55" s="177">
        <f t="shared" ref="P55:R118" si="31">Q55/1.1</f>
        <v>0</v>
      </c>
      <c r="Q55" s="178">
        <f t="shared" si="4"/>
        <v>0</v>
      </c>
      <c r="R55" s="177">
        <f t="shared" si="31"/>
        <v>0</v>
      </c>
      <c r="S55" s="178">
        <f t="shared" si="6"/>
        <v>0</v>
      </c>
      <c r="T55" s="177">
        <f t="shared" ref="T55:T96" si="32">U55/1.1</f>
        <v>0</v>
      </c>
      <c r="U55" s="179">
        <f t="shared" si="8"/>
        <v>0</v>
      </c>
      <c r="V55" s="177">
        <f t="shared" ref="V55:V96" si="33">W55/1.1</f>
        <v>0</v>
      </c>
      <c r="W55" s="178">
        <f t="shared" si="10"/>
        <v>0</v>
      </c>
      <c r="X55" s="177">
        <f t="shared" ref="X55:X96" si="34">Y55/1.1</f>
        <v>0</v>
      </c>
      <c r="Y55" s="178">
        <f t="shared" si="12"/>
        <v>0</v>
      </c>
      <c r="Z55" s="177">
        <f t="shared" ref="Z55:Z96" si="35">AA55/1.1</f>
        <v>0</v>
      </c>
      <c r="AA55" s="178">
        <f t="shared" si="14"/>
        <v>0</v>
      </c>
      <c r="AB55" s="177">
        <f t="shared" ref="AB55:AB96" si="36">AC55/1.1</f>
        <v>0</v>
      </c>
      <c r="AC55" s="178">
        <f t="shared" si="16"/>
        <v>0</v>
      </c>
      <c r="AD55" s="177">
        <f t="shared" ref="AD55:AF96" si="37">AE55/1.1</f>
        <v>0</v>
      </c>
      <c r="AE55" s="179">
        <f t="shared" si="18"/>
        <v>0</v>
      </c>
      <c r="AF55" s="177">
        <f t="shared" si="37"/>
        <v>0</v>
      </c>
      <c r="AG55" s="178">
        <f t="shared" si="19"/>
        <v>0</v>
      </c>
      <c r="AH55" s="220">
        <f t="shared" ref="AH55:AH96" si="38">AI55/1.1</f>
        <v>0</v>
      </c>
      <c r="AI55" s="179">
        <f t="shared" si="21"/>
        <v>0</v>
      </c>
      <c r="AJ55" s="177">
        <f t="shared" ref="AJ55:AJ96" si="39">AK55/1.1</f>
        <v>0</v>
      </c>
      <c r="AK55" s="178">
        <f t="shared" si="23"/>
        <v>0</v>
      </c>
      <c r="AL55" s="177">
        <f t="shared" ref="AL55:AL96" si="40">AM55/1.1</f>
        <v>0</v>
      </c>
      <c r="AM55" s="178">
        <f t="shared" si="24"/>
        <v>0</v>
      </c>
      <c r="AN55" s="220">
        <f t="shared" ref="AN55:AN96" si="41">AO55/1.1</f>
        <v>0</v>
      </c>
      <c r="AO55" s="117">
        <f t="shared" si="26"/>
        <v>0</v>
      </c>
    </row>
    <row r="56" spans="1:41" s="65" customFormat="1" ht="15" customHeight="1">
      <c r="A56" s="66">
        <v>2</v>
      </c>
      <c r="B56" s="42">
        <v>25212102</v>
      </c>
      <c r="C56" s="43" t="s">
        <v>50</v>
      </c>
      <c r="D56" s="36">
        <v>7</v>
      </c>
      <c r="E56" s="75">
        <v>0.42</v>
      </c>
      <c r="F56" s="56"/>
      <c r="G56" s="85"/>
      <c r="H56" s="86">
        <v>1645.4471900008075</v>
      </c>
      <c r="I56" s="46">
        <f t="shared" ref="I56:I96" si="42">H56*1.03</f>
        <v>1694.8106057008317</v>
      </c>
      <c r="J56" s="87">
        <f t="shared" ref="J56:J96" si="43">I56/0.8</f>
        <v>2118.5132571260397</v>
      </c>
      <c r="K56" s="243">
        <f t="shared" si="0"/>
        <v>0</v>
      </c>
      <c r="L56" s="238"/>
      <c r="M56" s="47">
        <v>100</v>
      </c>
      <c r="N56" s="175">
        <f t="shared" si="30"/>
        <v>0</v>
      </c>
      <c r="O56" s="178">
        <f t="shared" si="2"/>
        <v>0</v>
      </c>
      <c r="P56" s="177">
        <f t="shared" si="31"/>
        <v>0</v>
      </c>
      <c r="Q56" s="178">
        <f t="shared" si="4"/>
        <v>0</v>
      </c>
      <c r="R56" s="177">
        <f t="shared" si="31"/>
        <v>0</v>
      </c>
      <c r="S56" s="178">
        <f t="shared" si="6"/>
        <v>0</v>
      </c>
      <c r="T56" s="177">
        <f t="shared" si="32"/>
        <v>0</v>
      </c>
      <c r="U56" s="179">
        <f t="shared" si="8"/>
        <v>0</v>
      </c>
      <c r="V56" s="177">
        <f t="shared" si="33"/>
        <v>0</v>
      </c>
      <c r="W56" s="178">
        <f t="shared" si="10"/>
        <v>0</v>
      </c>
      <c r="X56" s="177">
        <f t="shared" si="34"/>
        <v>0</v>
      </c>
      <c r="Y56" s="178">
        <f t="shared" si="12"/>
        <v>0</v>
      </c>
      <c r="Z56" s="177">
        <f t="shared" si="35"/>
        <v>0</v>
      </c>
      <c r="AA56" s="178">
        <f t="shared" si="14"/>
        <v>0</v>
      </c>
      <c r="AB56" s="177">
        <f t="shared" si="36"/>
        <v>0</v>
      </c>
      <c r="AC56" s="178">
        <f t="shared" si="16"/>
        <v>0</v>
      </c>
      <c r="AD56" s="177">
        <f t="shared" si="37"/>
        <v>0</v>
      </c>
      <c r="AE56" s="179">
        <f t="shared" si="18"/>
        <v>0</v>
      </c>
      <c r="AF56" s="177">
        <f t="shared" si="37"/>
        <v>0</v>
      </c>
      <c r="AG56" s="178">
        <f t="shared" si="19"/>
        <v>0</v>
      </c>
      <c r="AH56" s="220">
        <f t="shared" si="38"/>
        <v>0</v>
      </c>
      <c r="AI56" s="179">
        <f t="shared" si="21"/>
        <v>0</v>
      </c>
      <c r="AJ56" s="177">
        <f t="shared" si="39"/>
        <v>0</v>
      </c>
      <c r="AK56" s="178">
        <f t="shared" si="23"/>
        <v>0</v>
      </c>
      <c r="AL56" s="177">
        <f t="shared" si="40"/>
        <v>0</v>
      </c>
      <c r="AM56" s="178">
        <f t="shared" si="24"/>
        <v>0</v>
      </c>
      <c r="AN56" s="220">
        <f t="shared" si="41"/>
        <v>0</v>
      </c>
      <c r="AO56" s="117">
        <f t="shared" si="26"/>
        <v>0</v>
      </c>
    </row>
    <row r="57" spans="1:41" s="65" customFormat="1" ht="15" customHeight="1">
      <c r="A57" s="66">
        <v>3</v>
      </c>
      <c r="B57" s="42">
        <v>25212103</v>
      </c>
      <c r="C57" s="43" t="s">
        <v>51</v>
      </c>
      <c r="D57" s="36">
        <v>7</v>
      </c>
      <c r="E57" s="75">
        <v>0.45</v>
      </c>
      <c r="F57" s="56"/>
      <c r="G57" s="85"/>
      <c r="H57" s="86">
        <v>1864.5289418027467</v>
      </c>
      <c r="I57" s="46">
        <f t="shared" si="42"/>
        <v>1920.464810056829</v>
      </c>
      <c r="J57" s="87">
        <f t="shared" si="43"/>
        <v>2400.5810125710364</v>
      </c>
      <c r="K57" s="243">
        <f t="shared" si="0"/>
        <v>0</v>
      </c>
      <c r="L57" s="238"/>
      <c r="M57" s="47">
        <v>100</v>
      </c>
      <c r="N57" s="175">
        <f t="shared" si="30"/>
        <v>0</v>
      </c>
      <c r="O57" s="178">
        <f t="shared" si="2"/>
        <v>0</v>
      </c>
      <c r="P57" s="177">
        <f t="shared" si="31"/>
        <v>0</v>
      </c>
      <c r="Q57" s="178">
        <f t="shared" si="4"/>
        <v>0</v>
      </c>
      <c r="R57" s="177">
        <f t="shared" si="31"/>
        <v>0</v>
      </c>
      <c r="S57" s="178">
        <f t="shared" si="6"/>
        <v>0</v>
      </c>
      <c r="T57" s="177">
        <f t="shared" si="32"/>
        <v>0</v>
      </c>
      <c r="U57" s="179">
        <f t="shared" si="8"/>
        <v>0</v>
      </c>
      <c r="V57" s="177">
        <f t="shared" si="33"/>
        <v>0</v>
      </c>
      <c r="W57" s="178">
        <f t="shared" si="10"/>
        <v>0</v>
      </c>
      <c r="X57" s="177">
        <f t="shared" si="34"/>
        <v>0</v>
      </c>
      <c r="Y57" s="178">
        <f t="shared" si="12"/>
        <v>0</v>
      </c>
      <c r="Z57" s="177">
        <f t="shared" si="35"/>
        <v>0</v>
      </c>
      <c r="AA57" s="178">
        <f t="shared" si="14"/>
        <v>0</v>
      </c>
      <c r="AB57" s="177">
        <f t="shared" si="36"/>
        <v>0</v>
      </c>
      <c r="AC57" s="178">
        <f t="shared" si="16"/>
        <v>0</v>
      </c>
      <c r="AD57" s="177">
        <f t="shared" si="37"/>
        <v>0</v>
      </c>
      <c r="AE57" s="179">
        <f t="shared" si="18"/>
        <v>0</v>
      </c>
      <c r="AF57" s="177">
        <f t="shared" si="37"/>
        <v>0</v>
      </c>
      <c r="AG57" s="178">
        <f t="shared" si="19"/>
        <v>0</v>
      </c>
      <c r="AH57" s="220">
        <f t="shared" si="38"/>
        <v>0</v>
      </c>
      <c r="AI57" s="179">
        <f t="shared" si="21"/>
        <v>0</v>
      </c>
      <c r="AJ57" s="177">
        <f t="shared" si="39"/>
        <v>0</v>
      </c>
      <c r="AK57" s="178">
        <f t="shared" si="23"/>
        <v>0</v>
      </c>
      <c r="AL57" s="177">
        <f t="shared" si="40"/>
        <v>0</v>
      </c>
      <c r="AM57" s="178">
        <f t="shared" si="24"/>
        <v>0</v>
      </c>
      <c r="AN57" s="220">
        <f t="shared" si="41"/>
        <v>0</v>
      </c>
      <c r="AO57" s="117">
        <f t="shared" si="26"/>
        <v>0</v>
      </c>
    </row>
    <row r="58" spans="1:41" s="65" customFormat="1" ht="15" customHeight="1">
      <c r="A58" s="66">
        <v>4</v>
      </c>
      <c r="B58" s="42">
        <v>25212104</v>
      </c>
      <c r="C58" s="43" t="s">
        <v>52</v>
      </c>
      <c r="D58" s="36">
        <v>7</v>
      </c>
      <c r="E58" s="75">
        <v>0.52</v>
      </c>
      <c r="F58" s="56"/>
      <c r="G58" s="85"/>
      <c r="H58" s="86">
        <v>2330.5879864271601</v>
      </c>
      <c r="I58" s="46">
        <f t="shared" si="42"/>
        <v>2400.5056260199749</v>
      </c>
      <c r="J58" s="87">
        <f t="shared" si="43"/>
        <v>3000.6320325249685</v>
      </c>
      <c r="K58" s="243">
        <f t="shared" si="0"/>
        <v>0</v>
      </c>
      <c r="L58" s="238"/>
      <c r="M58" s="47">
        <v>100</v>
      </c>
      <c r="N58" s="175">
        <f t="shared" si="30"/>
        <v>0</v>
      </c>
      <c r="O58" s="178">
        <f t="shared" si="2"/>
        <v>0</v>
      </c>
      <c r="P58" s="177">
        <f t="shared" si="31"/>
        <v>0</v>
      </c>
      <c r="Q58" s="178">
        <f t="shared" si="4"/>
        <v>0</v>
      </c>
      <c r="R58" s="177">
        <f t="shared" si="31"/>
        <v>0</v>
      </c>
      <c r="S58" s="178">
        <f t="shared" si="6"/>
        <v>0</v>
      </c>
      <c r="T58" s="177">
        <f t="shared" si="32"/>
        <v>0</v>
      </c>
      <c r="U58" s="179">
        <f t="shared" si="8"/>
        <v>0</v>
      </c>
      <c r="V58" s="177">
        <f t="shared" si="33"/>
        <v>0</v>
      </c>
      <c r="W58" s="178">
        <f t="shared" si="10"/>
        <v>0</v>
      </c>
      <c r="X58" s="177">
        <f t="shared" si="34"/>
        <v>0</v>
      </c>
      <c r="Y58" s="178">
        <f t="shared" si="12"/>
        <v>0</v>
      </c>
      <c r="Z58" s="177">
        <f t="shared" si="35"/>
        <v>0</v>
      </c>
      <c r="AA58" s="178">
        <f t="shared" si="14"/>
        <v>0</v>
      </c>
      <c r="AB58" s="177">
        <f t="shared" si="36"/>
        <v>0</v>
      </c>
      <c r="AC58" s="178">
        <f t="shared" si="16"/>
        <v>0</v>
      </c>
      <c r="AD58" s="177">
        <f t="shared" si="37"/>
        <v>0</v>
      </c>
      <c r="AE58" s="179">
        <f t="shared" si="18"/>
        <v>0</v>
      </c>
      <c r="AF58" s="177">
        <f t="shared" si="37"/>
        <v>0</v>
      </c>
      <c r="AG58" s="178">
        <f t="shared" si="19"/>
        <v>0</v>
      </c>
      <c r="AH58" s="220">
        <f t="shared" si="38"/>
        <v>0</v>
      </c>
      <c r="AI58" s="179">
        <f t="shared" si="21"/>
        <v>0</v>
      </c>
      <c r="AJ58" s="177">
        <f t="shared" si="39"/>
        <v>0</v>
      </c>
      <c r="AK58" s="178">
        <f t="shared" si="23"/>
        <v>0</v>
      </c>
      <c r="AL58" s="177">
        <f t="shared" si="40"/>
        <v>0</v>
      </c>
      <c r="AM58" s="178">
        <f t="shared" si="24"/>
        <v>0</v>
      </c>
      <c r="AN58" s="220">
        <f t="shared" si="41"/>
        <v>0</v>
      </c>
      <c r="AO58" s="117">
        <f t="shared" si="26"/>
        <v>0</v>
      </c>
    </row>
    <row r="59" spans="1:41" s="65" customFormat="1" ht="15" customHeight="1">
      <c r="A59" s="66">
        <v>5</v>
      </c>
      <c r="B59" s="42">
        <v>25212105</v>
      </c>
      <c r="C59" s="43" t="s">
        <v>53</v>
      </c>
      <c r="D59" s="36">
        <v>7</v>
      </c>
      <c r="E59" s="75">
        <v>0.6</v>
      </c>
      <c r="F59" s="56"/>
      <c r="G59" s="85"/>
      <c r="H59" s="86">
        <v>3049.9559437504208</v>
      </c>
      <c r="I59" s="46">
        <f t="shared" si="42"/>
        <v>3141.4546220629336</v>
      </c>
      <c r="J59" s="87">
        <f t="shared" si="43"/>
        <v>3926.8182775786668</v>
      </c>
      <c r="K59" s="243">
        <f t="shared" si="0"/>
        <v>0</v>
      </c>
      <c r="L59" s="238"/>
      <c r="M59" s="47">
        <v>100</v>
      </c>
      <c r="N59" s="175">
        <f t="shared" si="30"/>
        <v>0</v>
      </c>
      <c r="O59" s="178">
        <f t="shared" si="2"/>
        <v>0</v>
      </c>
      <c r="P59" s="177">
        <f t="shared" si="31"/>
        <v>0</v>
      </c>
      <c r="Q59" s="178">
        <f t="shared" si="4"/>
        <v>0</v>
      </c>
      <c r="R59" s="177">
        <f t="shared" si="31"/>
        <v>0</v>
      </c>
      <c r="S59" s="178">
        <f t="shared" si="6"/>
        <v>0</v>
      </c>
      <c r="T59" s="177">
        <f t="shared" si="32"/>
        <v>0</v>
      </c>
      <c r="U59" s="179">
        <f t="shared" si="8"/>
        <v>0</v>
      </c>
      <c r="V59" s="177">
        <f t="shared" si="33"/>
        <v>0</v>
      </c>
      <c r="W59" s="178">
        <f t="shared" si="10"/>
        <v>0</v>
      </c>
      <c r="X59" s="177">
        <f t="shared" si="34"/>
        <v>0</v>
      </c>
      <c r="Y59" s="178">
        <f t="shared" si="12"/>
        <v>0</v>
      </c>
      <c r="Z59" s="177">
        <f t="shared" si="35"/>
        <v>0</v>
      </c>
      <c r="AA59" s="178">
        <f t="shared" si="14"/>
        <v>0</v>
      </c>
      <c r="AB59" s="177">
        <f t="shared" si="36"/>
        <v>0</v>
      </c>
      <c r="AC59" s="178">
        <f t="shared" si="16"/>
        <v>0</v>
      </c>
      <c r="AD59" s="177">
        <f t="shared" si="37"/>
        <v>0</v>
      </c>
      <c r="AE59" s="179">
        <f t="shared" si="18"/>
        <v>0</v>
      </c>
      <c r="AF59" s="177">
        <f t="shared" si="37"/>
        <v>0</v>
      </c>
      <c r="AG59" s="178">
        <f t="shared" si="19"/>
        <v>0</v>
      </c>
      <c r="AH59" s="220">
        <f t="shared" si="38"/>
        <v>0</v>
      </c>
      <c r="AI59" s="179">
        <f t="shared" si="21"/>
        <v>0</v>
      </c>
      <c r="AJ59" s="177">
        <f t="shared" si="39"/>
        <v>0</v>
      </c>
      <c r="AK59" s="178">
        <f t="shared" si="23"/>
        <v>0</v>
      </c>
      <c r="AL59" s="177">
        <f t="shared" si="40"/>
        <v>0</v>
      </c>
      <c r="AM59" s="178">
        <f t="shared" si="24"/>
        <v>0</v>
      </c>
      <c r="AN59" s="220">
        <f t="shared" si="41"/>
        <v>0</v>
      </c>
      <c r="AO59" s="117">
        <f t="shared" si="26"/>
        <v>0</v>
      </c>
    </row>
    <row r="60" spans="1:41" s="65" customFormat="1" ht="15" customHeight="1">
      <c r="A60" s="66">
        <v>6</v>
      </c>
      <c r="B60" s="42">
        <v>25212106</v>
      </c>
      <c r="C60" s="43" t="s">
        <v>54</v>
      </c>
      <c r="D60" s="36">
        <v>7</v>
      </c>
      <c r="E60" s="75">
        <v>0.67</v>
      </c>
      <c r="F60" s="56"/>
      <c r="G60" s="85"/>
      <c r="H60" s="86">
        <v>3752.1343036917215</v>
      </c>
      <c r="I60" s="46">
        <f t="shared" si="42"/>
        <v>3864.698332802473</v>
      </c>
      <c r="J60" s="87">
        <f t="shared" si="43"/>
        <v>4830.8729160030907</v>
      </c>
      <c r="K60" s="243">
        <f t="shared" si="0"/>
        <v>0</v>
      </c>
      <c r="L60" s="238"/>
      <c r="M60" s="47">
        <v>100</v>
      </c>
      <c r="N60" s="175">
        <f t="shared" si="30"/>
        <v>0</v>
      </c>
      <c r="O60" s="178">
        <f t="shared" si="2"/>
        <v>0</v>
      </c>
      <c r="P60" s="177">
        <f t="shared" si="31"/>
        <v>0</v>
      </c>
      <c r="Q60" s="178">
        <f t="shared" si="4"/>
        <v>0</v>
      </c>
      <c r="R60" s="177">
        <f t="shared" si="31"/>
        <v>0</v>
      </c>
      <c r="S60" s="178">
        <f t="shared" si="6"/>
        <v>0</v>
      </c>
      <c r="T60" s="177">
        <f t="shared" si="32"/>
        <v>0</v>
      </c>
      <c r="U60" s="179">
        <f t="shared" si="8"/>
        <v>0</v>
      </c>
      <c r="V60" s="177">
        <f t="shared" si="33"/>
        <v>0</v>
      </c>
      <c r="W60" s="178">
        <f t="shared" si="10"/>
        <v>0</v>
      </c>
      <c r="X60" s="177">
        <f t="shared" si="34"/>
        <v>0</v>
      </c>
      <c r="Y60" s="178">
        <f t="shared" si="12"/>
        <v>0</v>
      </c>
      <c r="Z60" s="177">
        <f t="shared" si="35"/>
        <v>0</v>
      </c>
      <c r="AA60" s="178">
        <f t="shared" si="14"/>
        <v>0</v>
      </c>
      <c r="AB60" s="177">
        <f t="shared" si="36"/>
        <v>0</v>
      </c>
      <c r="AC60" s="178">
        <f t="shared" si="16"/>
        <v>0</v>
      </c>
      <c r="AD60" s="177">
        <f t="shared" si="37"/>
        <v>0</v>
      </c>
      <c r="AE60" s="179">
        <f t="shared" si="18"/>
        <v>0</v>
      </c>
      <c r="AF60" s="177">
        <f t="shared" si="37"/>
        <v>0</v>
      </c>
      <c r="AG60" s="178">
        <f t="shared" si="19"/>
        <v>0</v>
      </c>
      <c r="AH60" s="220">
        <f t="shared" si="38"/>
        <v>0</v>
      </c>
      <c r="AI60" s="179">
        <f t="shared" si="21"/>
        <v>0</v>
      </c>
      <c r="AJ60" s="177">
        <f t="shared" si="39"/>
        <v>0</v>
      </c>
      <c r="AK60" s="178">
        <f t="shared" si="23"/>
        <v>0</v>
      </c>
      <c r="AL60" s="177">
        <f t="shared" si="40"/>
        <v>0</v>
      </c>
      <c r="AM60" s="178">
        <f t="shared" si="24"/>
        <v>0</v>
      </c>
      <c r="AN60" s="220">
        <f t="shared" si="41"/>
        <v>0</v>
      </c>
      <c r="AO60" s="117">
        <f t="shared" si="26"/>
        <v>0</v>
      </c>
    </row>
    <row r="61" spans="1:41" s="65" customFormat="1" ht="15" customHeight="1">
      <c r="A61" s="66">
        <v>7</v>
      </c>
      <c r="B61" s="42">
        <v>25212107</v>
      </c>
      <c r="C61" s="43" t="s">
        <v>55</v>
      </c>
      <c r="D61" s="36">
        <v>7</v>
      </c>
      <c r="E61" s="75">
        <v>0.75</v>
      </c>
      <c r="F61" s="56"/>
      <c r="G61" s="85"/>
      <c r="H61" s="86">
        <v>4663.8953414647849</v>
      </c>
      <c r="I61" s="46">
        <f t="shared" si="42"/>
        <v>4803.8122017087289</v>
      </c>
      <c r="J61" s="87">
        <f t="shared" si="43"/>
        <v>6004.7652521359105</v>
      </c>
      <c r="K61" s="243">
        <f t="shared" si="0"/>
        <v>0</v>
      </c>
      <c r="L61" s="238"/>
      <c r="M61" s="47">
        <v>100</v>
      </c>
      <c r="N61" s="175">
        <f t="shared" si="30"/>
        <v>0</v>
      </c>
      <c r="O61" s="178">
        <f t="shared" si="2"/>
        <v>0</v>
      </c>
      <c r="P61" s="177">
        <f t="shared" si="31"/>
        <v>0</v>
      </c>
      <c r="Q61" s="178">
        <f t="shared" si="4"/>
        <v>0</v>
      </c>
      <c r="R61" s="177">
        <f t="shared" si="31"/>
        <v>0</v>
      </c>
      <c r="S61" s="178">
        <f t="shared" si="6"/>
        <v>0</v>
      </c>
      <c r="T61" s="177">
        <f t="shared" si="32"/>
        <v>0</v>
      </c>
      <c r="U61" s="179">
        <f t="shared" si="8"/>
        <v>0</v>
      </c>
      <c r="V61" s="177">
        <f t="shared" si="33"/>
        <v>0</v>
      </c>
      <c r="W61" s="178">
        <f t="shared" si="10"/>
        <v>0</v>
      </c>
      <c r="X61" s="177">
        <f t="shared" si="34"/>
        <v>0</v>
      </c>
      <c r="Y61" s="178">
        <f t="shared" si="12"/>
        <v>0</v>
      </c>
      <c r="Z61" s="177">
        <f t="shared" si="35"/>
        <v>0</v>
      </c>
      <c r="AA61" s="178">
        <f t="shared" si="14"/>
        <v>0</v>
      </c>
      <c r="AB61" s="177">
        <f t="shared" si="36"/>
        <v>0</v>
      </c>
      <c r="AC61" s="178">
        <f t="shared" si="16"/>
        <v>0</v>
      </c>
      <c r="AD61" s="177">
        <f t="shared" si="37"/>
        <v>0</v>
      </c>
      <c r="AE61" s="179">
        <f t="shared" si="18"/>
        <v>0</v>
      </c>
      <c r="AF61" s="177">
        <f t="shared" si="37"/>
        <v>0</v>
      </c>
      <c r="AG61" s="178">
        <f t="shared" si="19"/>
        <v>0</v>
      </c>
      <c r="AH61" s="220">
        <f t="shared" si="38"/>
        <v>0</v>
      </c>
      <c r="AI61" s="179">
        <f t="shared" si="21"/>
        <v>0</v>
      </c>
      <c r="AJ61" s="177">
        <f t="shared" si="39"/>
        <v>0</v>
      </c>
      <c r="AK61" s="178">
        <f t="shared" si="23"/>
        <v>0</v>
      </c>
      <c r="AL61" s="177">
        <f t="shared" si="40"/>
        <v>0</v>
      </c>
      <c r="AM61" s="178">
        <f t="shared" si="24"/>
        <v>0</v>
      </c>
      <c r="AN61" s="220">
        <f t="shared" si="41"/>
        <v>0</v>
      </c>
      <c r="AO61" s="117">
        <f t="shared" si="26"/>
        <v>0</v>
      </c>
    </row>
    <row r="62" spans="1:41" s="65" customFormat="1" ht="15" customHeight="1">
      <c r="A62" s="66">
        <v>8</v>
      </c>
      <c r="B62" s="42">
        <v>25212108</v>
      </c>
      <c r="C62" s="43" t="s">
        <v>56</v>
      </c>
      <c r="D62" s="36">
        <v>7</v>
      </c>
      <c r="E62" s="75">
        <v>0.8</v>
      </c>
      <c r="F62" s="56"/>
      <c r="G62" s="85"/>
      <c r="H62" s="86">
        <v>5275.0906643108547</v>
      </c>
      <c r="I62" s="46">
        <f t="shared" si="42"/>
        <v>5433.3433842401801</v>
      </c>
      <c r="J62" s="87">
        <f t="shared" si="43"/>
        <v>6791.6792303002248</v>
      </c>
      <c r="K62" s="243">
        <f t="shared" si="0"/>
        <v>0</v>
      </c>
      <c r="L62" s="238"/>
      <c r="M62" s="47">
        <v>100</v>
      </c>
      <c r="N62" s="175">
        <f t="shared" si="30"/>
        <v>0</v>
      </c>
      <c r="O62" s="178">
        <f t="shared" si="2"/>
        <v>0</v>
      </c>
      <c r="P62" s="177">
        <f t="shared" si="31"/>
        <v>0</v>
      </c>
      <c r="Q62" s="178">
        <f t="shared" si="4"/>
        <v>0</v>
      </c>
      <c r="R62" s="177">
        <f t="shared" si="31"/>
        <v>0</v>
      </c>
      <c r="S62" s="178">
        <f t="shared" si="6"/>
        <v>0</v>
      </c>
      <c r="T62" s="177">
        <f t="shared" si="32"/>
        <v>0</v>
      </c>
      <c r="U62" s="179">
        <f t="shared" si="8"/>
        <v>0</v>
      </c>
      <c r="V62" s="177">
        <f t="shared" si="33"/>
        <v>0</v>
      </c>
      <c r="W62" s="178">
        <f t="shared" si="10"/>
        <v>0</v>
      </c>
      <c r="X62" s="177">
        <f t="shared" si="34"/>
        <v>0</v>
      </c>
      <c r="Y62" s="178">
        <f t="shared" si="12"/>
        <v>0</v>
      </c>
      <c r="Z62" s="177">
        <f t="shared" si="35"/>
        <v>0</v>
      </c>
      <c r="AA62" s="178">
        <f t="shared" si="14"/>
        <v>0</v>
      </c>
      <c r="AB62" s="177">
        <f t="shared" si="36"/>
        <v>0</v>
      </c>
      <c r="AC62" s="178">
        <f t="shared" si="16"/>
        <v>0</v>
      </c>
      <c r="AD62" s="177">
        <f t="shared" si="37"/>
        <v>0</v>
      </c>
      <c r="AE62" s="179">
        <f t="shared" si="18"/>
        <v>0</v>
      </c>
      <c r="AF62" s="177">
        <f t="shared" si="37"/>
        <v>0</v>
      </c>
      <c r="AG62" s="178">
        <f t="shared" si="19"/>
        <v>0</v>
      </c>
      <c r="AH62" s="220">
        <f t="shared" si="38"/>
        <v>0</v>
      </c>
      <c r="AI62" s="179">
        <f t="shared" si="21"/>
        <v>0</v>
      </c>
      <c r="AJ62" s="177">
        <f t="shared" si="39"/>
        <v>0</v>
      </c>
      <c r="AK62" s="178">
        <f t="shared" si="23"/>
        <v>0</v>
      </c>
      <c r="AL62" s="177">
        <f t="shared" si="40"/>
        <v>0</v>
      </c>
      <c r="AM62" s="178">
        <f t="shared" si="24"/>
        <v>0</v>
      </c>
      <c r="AN62" s="220">
        <f t="shared" si="41"/>
        <v>0</v>
      </c>
      <c r="AO62" s="117">
        <f t="shared" si="26"/>
        <v>0</v>
      </c>
    </row>
    <row r="63" spans="1:41" s="65" customFormat="1" ht="15" customHeight="1">
      <c r="A63" s="66">
        <v>9</v>
      </c>
      <c r="B63" s="42">
        <v>25212109</v>
      </c>
      <c r="C63" s="43" t="s">
        <v>57</v>
      </c>
      <c r="D63" s="36">
        <v>7</v>
      </c>
      <c r="E63" s="75">
        <v>0.85</v>
      </c>
      <c r="F63" s="56"/>
      <c r="G63" s="85"/>
      <c r="H63" s="86">
        <v>6009.7586102470968</v>
      </c>
      <c r="I63" s="46">
        <f t="shared" si="42"/>
        <v>6190.0513685545102</v>
      </c>
      <c r="J63" s="87">
        <f t="shared" si="43"/>
        <v>7737.5642106931373</v>
      </c>
      <c r="K63" s="243">
        <f t="shared" si="0"/>
        <v>0</v>
      </c>
      <c r="L63" s="238"/>
      <c r="M63" s="47">
        <v>100</v>
      </c>
      <c r="N63" s="175">
        <f t="shared" si="30"/>
        <v>0</v>
      </c>
      <c r="O63" s="178">
        <f t="shared" si="2"/>
        <v>0</v>
      </c>
      <c r="P63" s="177">
        <f t="shared" si="31"/>
        <v>0</v>
      </c>
      <c r="Q63" s="178">
        <f t="shared" si="4"/>
        <v>0</v>
      </c>
      <c r="R63" s="177">
        <f t="shared" si="31"/>
        <v>0</v>
      </c>
      <c r="S63" s="178">
        <f t="shared" si="6"/>
        <v>0</v>
      </c>
      <c r="T63" s="177">
        <f t="shared" si="32"/>
        <v>0</v>
      </c>
      <c r="U63" s="179">
        <f t="shared" si="8"/>
        <v>0</v>
      </c>
      <c r="V63" s="177">
        <f t="shared" si="33"/>
        <v>0</v>
      </c>
      <c r="W63" s="178">
        <f t="shared" si="10"/>
        <v>0</v>
      </c>
      <c r="X63" s="177">
        <f t="shared" si="34"/>
        <v>0</v>
      </c>
      <c r="Y63" s="178">
        <f t="shared" si="12"/>
        <v>0</v>
      </c>
      <c r="Z63" s="177">
        <f t="shared" si="35"/>
        <v>0</v>
      </c>
      <c r="AA63" s="178">
        <f t="shared" si="14"/>
        <v>0</v>
      </c>
      <c r="AB63" s="177">
        <f t="shared" si="36"/>
        <v>0</v>
      </c>
      <c r="AC63" s="178">
        <f t="shared" si="16"/>
        <v>0</v>
      </c>
      <c r="AD63" s="177">
        <f t="shared" si="37"/>
        <v>0</v>
      </c>
      <c r="AE63" s="179">
        <f t="shared" si="18"/>
        <v>0</v>
      </c>
      <c r="AF63" s="177">
        <f t="shared" si="37"/>
        <v>0</v>
      </c>
      <c r="AG63" s="178">
        <f t="shared" si="19"/>
        <v>0</v>
      </c>
      <c r="AH63" s="220">
        <f t="shared" si="38"/>
        <v>0</v>
      </c>
      <c r="AI63" s="179">
        <f t="shared" si="21"/>
        <v>0</v>
      </c>
      <c r="AJ63" s="177">
        <f t="shared" si="39"/>
        <v>0</v>
      </c>
      <c r="AK63" s="178">
        <f t="shared" si="23"/>
        <v>0</v>
      </c>
      <c r="AL63" s="177">
        <f t="shared" si="40"/>
        <v>0</v>
      </c>
      <c r="AM63" s="178">
        <f t="shared" si="24"/>
        <v>0</v>
      </c>
      <c r="AN63" s="220">
        <f t="shared" si="41"/>
        <v>0</v>
      </c>
      <c r="AO63" s="117">
        <f t="shared" si="26"/>
        <v>0</v>
      </c>
    </row>
    <row r="64" spans="1:41" s="65" customFormat="1" ht="15" customHeight="1">
      <c r="A64" s="66">
        <v>10</v>
      </c>
      <c r="B64" s="42">
        <v>25212110</v>
      </c>
      <c r="C64" s="43" t="s">
        <v>58</v>
      </c>
      <c r="D64" s="36">
        <v>7</v>
      </c>
      <c r="E64" s="75">
        <v>0.95</v>
      </c>
      <c r="F64" s="56"/>
      <c r="G64" s="85"/>
      <c r="H64" s="86">
        <v>7455.7363657781507</v>
      </c>
      <c r="I64" s="46">
        <f t="shared" si="42"/>
        <v>7679.4084567514956</v>
      </c>
      <c r="J64" s="87">
        <f t="shared" si="43"/>
        <v>9599.2605709393683</v>
      </c>
      <c r="K64" s="243">
        <f t="shared" si="0"/>
        <v>0</v>
      </c>
      <c r="L64" s="238"/>
      <c r="M64" s="47">
        <v>100</v>
      </c>
      <c r="N64" s="175">
        <f t="shared" si="30"/>
        <v>0</v>
      </c>
      <c r="O64" s="178">
        <f t="shared" si="2"/>
        <v>0</v>
      </c>
      <c r="P64" s="177">
        <f t="shared" si="31"/>
        <v>0</v>
      </c>
      <c r="Q64" s="178">
        <f t="shared" si="4"/>
        <v>0</v>
      </c>
      <c r="R64" s="177">
        <f t="shared" si="31"/>
        <v>0</v>
      </c>
      <c r="S64" s="178">
        <f t="shared" si="6"/>
        <v>0</v>
      </c>
      <c r="T64" s="177">
        <f t="shared" si="32"/>
        <v>0</v>
      </c>
      <c r="U64" s="179">
        <f t="shared" si="8"/>
        <v>0</v>
      </c>
      <c r="V64" s="177">
        <f t="shared" si="33"/>
        <v>0</v>
      </c>
      <c r="W64" s="178">
        <f t="shared" si="10"/>
        <v>0</v>
      </c>
      <c r="X64" s="177">
        <f t="shared" si="34"/>
        <v>0</v>
      </c>
      <c r="Y64" s="178">
        <f t="shared" si="12"/>
        <v>0</v>
      </c>
      <c r="Z64" s="177">
        <f t="shared" si="35"/>
        <v>0</v>
      </c>
      <c r="AA64" s="178">
        <f t="shared" si="14"/>
        <v>0</v>
      </c>
      <c r="AB64" s="177">
        <f t="shared" si="36"/>
        <v>0</v>
      </c>
      <c r="AC64" s="178">
        <f t="shared" si="16"/>
        <v>0</v>
      </c>
      <c r="AD64" s="177">
        <f t="shared" si="37"/>
        <v>0</v>
      </c>
      <c r="AE64" s="179">
        <f t="shared" si="18"/>
        <v>0</v>
      </c>
      <c r="AF64" s="177">
        <f t="shared" si="37"/>
        <v>0</v>
      </c>
      <c r="AG64" s="178">
        <f t="shared" si="19"/>
        <v>0</v>
      </c>
      <c r="AH64" s="220">
        <f t="shared" si="38"/>
        <v>0</v>
      </c>
      <c r="AI64" s="179">
        <f t="shared" si="21"/>
        <v>0</v>
      </c>
      <c r="AJ64" s="177">
        <f t="shared" si="39"/>
        <v>0</v>
      </c>
      <c r="AK64" s="178">
        <f t="shared" si="23"/>
        <v>0</v>
      </c>
      <c r="AL64" s="177">
        <f t="shared" si="40"/>
        <v>0</v>
      </c>
      <c r="AM64" s="178">
        <f t="shared" si="24"/>
        <v>0</v>
      </c>
      <c r="AN64" s="220">
        <f t="shared" si="41"/>
        <v>0</v>
      </c>
      <c r="AO64" s="117">
        <f t="shared" si="26"/>
        <v>0</v>
      </c>
    </row>
    <row r="65" spans="1:41" s="65" customFormat="1" ht="15" customHeight="1">
      <c r="A65" s="66">
        <v>11</v>
      </c>
      <c r="B65" s="42">
        <v>25212111</v>
      </c>
      <c r="C65" s="43" t="s">
        <v>59</v>
      </c>
      <c r="D65" s="36">
        <v>7</v>
      </c>
      <c r="E65" s="75">
        <v>1</v>
      </c>
      <c r="F65" s="56"/>
      <c r="G65" s="85"/>
      <c r="H65" s="86">
        <v>8224.0128418100103</v>
      </c>
      <c r="I65" s="46">
        <f t="shared" si="42"/>
        <v>8470.733227064311</v>
      </c>
      <c r="J65" s="87">
        <f t="shared" si="43"/>
        <v>10588.416533830388</v>
      </c>
      <c r="K65" s="243">
        <f t="shared" si="0"/>
        <v>0</v>
      </c>
      <c r="L65" s="238"/>
      <c r="M65" s="47">
        <v>100</v>
      </c>
      <c r="N65" s="175">
        <f t="shared" si="30"/>
        <v>0</v>
      </c>
      <c r="O65" s="178">
        <f t="shared" si="2"/>
        <v>0</v>
      </c>
      <c r="P65" s="177">
        <f t="shared" si="31"/>
        <v>0</v>
      </c>
      <c r="Q65" s="178">
        <f t="shared" si="4"/>
        <v>0</v>
      </c>
      <c r="R65" s="177">
        <f t="shared" si="31"/>
        <v>0</v>
      </c>
      <c r="S65" s="178">
        <f t="shared" si="6"/>
        <v>0</v>
      </c>
      <c r="T65" s="177">
        <f t="shared" si="32"/>
        <v>0</v>
      </c>
      <c r="U65" s="179">
        <f t="shared" si="8"/>
        <v>0</v>
      </c>
      <c r="V65" s="177">
        <f t="shared" si="33"/>
        <v>0</v>
      </c>
      <c r="W65" s="178">
        <f t="shared" si="10"/>
        <v>0</v>
      </c>
      <c r="X65" s="177">
        <f t="shared" si="34"/>
        <v>0</v>
      </c>
      <c r="Y65" s="178">
        <f t="shared" si="12"/>
        <v>0</v>
      </c>
      <c r="Z65" s="177">
        <f t="shared" si="35"/>
        <v>0</v>
      </c>
      <c r="AA65" s="178">
        <f t="shared" si="14"/>
        <v>0</v>
      </c>
      <c r="AB65" s="177">
        <f t="shared" si="36"/>
        <v>0</v>
      </c>
      <c r="AC65" s="178">
        <f t="shared" si="16"/>
        <v>0</v>
      </c>
      <c r="AD65" s="177">
        <f t="shared" si="37"/>
        <v>0</v>
      </c>
      <c r="AE65" s="179">
        <f t="shared" si="18"/>
        <v>0</v>
      </c>
      <c r="AF65" s="177">
        <f t="shared" si="37"/>
        <v>0</v>
      </c>
      <c r="AG65" s="178">
        <f t="shared" si="19"/>
        <v>0</v>
      </c>
      <c r="AH65" s="220">
        <f t="shared" si="38"/>
        <v>0</v>
      </c>
      <c r="AI65" s="179">
        <f t="shared" si="21"/>
        <v>0</v>
      </c>
      <c r="AJ65" s="177">
        <f t="shared" si="39"/>
        <v>0</v>
      </c>
      <c r="AK65" s="178">
        <f t="shared" si="23"/>
        <v>0</v>
      </c>
      <c r="AL65" s="177">
        <f t="shared" si="40"/>
        <v>0</v>
      </c>
      <c r="AM65" s="178">
        <f t="shared" si="24"/>
        <v>0</v>
      </c>
      <c r="AN65" s="220">
        <f t="shared" si="41"/>
        <v>0</v>
      </c>
      <c r="AO65" s="117">
        <f t="shared" si="26"/>
        <v>0</v>
      </c>
    </row>
    <row r="66" spans="1:41" s="65" customFormat="1" ht="15" customHeight="1">
      <c r="A66" s="66">
        <v>12</v>
      </c>
      <c r="B66" s="42">
        <v>25212112</v>
      </c>
      <c r="C66" s="43" t="s">
        <v>60</v>
      </c>
      <c r="D66" s="36">
        <v>7</v>
      </c>
      <c r="E66" s="75">
        <v>1.05</v>
      </c>
      <c r="F66" s="56"/>
      <c r="G66" s="85"/>
      <c r="H66" s="86">
        <v>9024.7078701593273</v>
      </c>
      <c r="I66" s="46">
        <f t="shared" si="42"/>
        <v>9295.4491062641082</v>
      </c>
      <c r="J66" s="87">
        <f t="shared" si="43"/>
        <v>11619.311382830134</v>
      </c>
      <c r="K66" s="243">
        <f t="shared" si="0"/>
        <v>0</v>
      </c>
      <c r="L66" s="238"/>
      <c r="M66" s="47">
        <v>100</v>
      </c>
      <c r="N66" s="175">
        <f t="shared" si="30"/>
        <v>0</v>
      </c>
      <c r="O66" s="178">
        <f t="shared" si="2"/>
        <v>0</v>
      </c>
      <c r="P66" s="177">
        <f t="shared" si="31"/>
        <v>0</v>
      </c>
      <c r="Q66" s="178">
        <f t="shared" si="4"/>
        <v>0</v>
      </c>
      <c r="R66" s="177">
        <f t="shared" si="31"/>
        <v>0</v>
      </c>
      <c r="S66" s="178">
        <f t="shared" si="6"/>
        <v>0</v>
      </c>
      <c r="T66" s="177">
        <f t="shared" si="32"/>
        <v>0</v>
      </c>
      <c r="U66" s="179">
        <f t="shared" si="8"/>
        <v>0</v>
      </c>
      <c r="V66" s="177">
        <f t="shared" si="33"/>
        <v>0</v>
      </c>
      <c r="W66" s="178">
        <f t="shared" si="10"/>
        <v>0</v>
      </c>
      <c r="X66" s="177">
        <f t="shared" si="34"/>
        <v>0</v>
      </c>
      <c r="Y66" s="178">
        <f t="shared" si="12"/>
        <v>0</v>
      </c>
      <c r="Z66" s="177">
        <f t="shared" si="35"/>
        <v>0</v>
      </c>
      <c r="AA66" s="178">
        <f t="shared" si="14"/>
        <v>0</v>
      </c>
      <c r="AB66" s="177">
        <f t="shared" si="36"/>
        <v>0</v>
      </c>
      <c r="AC66" s="178">
        <f t="shared" si="16"/>
        <v>0</v>
      </c>
      <c r="AD66" s="177">
        <f t="shared" si="37"/>
        <v>0</v>
      </c>
      <c r="AE66" s="179">
        <f t="shared" si="18"/>
        <v>0</v>
      </c>
      <c r="AF66" s="177">
        <f t="shared" si="37"/>
        <v>0</v>
      </c>
      <c r="AG66" s="178">
        <f t="shared" si="19"/>
        <v>0</v>
      </c>
      <c r="AH66" s="220">
        <f t="shared" si="38"/>
        <v>0</v>
      </c>
      <c r="AI66" s="179">
        <f t="shared" si="21"/>
        <v>0</v>
      </c>
      <c r="AJ66" s="177">
        <f t="shared" si="39"/>
        <v>0</v>
      </c>
      <c r="AK66" s="178">
        <f t="shared" si="23"/>
        <v>0</v>
      </c>
      <c r="AL66" s="177">
        <f t="shared" si="40"/>
        <v>0</v>
      </c>
      <c r="AM66" s="178">
        <f t="shared" si="24"/>
        <v>0</v>
      </c>
      <c r="AN66" s="220">
        <f t="shared" si="41"/>
        <v>0</v>
      </c>
      <c r="AO66" s="117">
        <f t="shared" si="26"/>
        <v>0</v>
      </c>
    </row>
    <row r="67" spans="1:41" s="65" customFormat="1" ht="15" customHeight="1">
      <c r="A67" s="66">
        <v>13</v>
      </c>
      <c r="B67" s="42">
        <v>25212113</v>
      </c>
      <c r="C67" s="43" t="s">
        <v>61</v>
      </c>
      <c r="D67" s="36">
        <v>7</v>
      </c>
      <c r="E67" s="75">
        <v>1.1299999999999999</v>
      </c>
      <c r="F67" s="56"/>
      <c r="G67" s="85"/>
      <c r="H67" s="86">
        <v>10409.905645366207</v>
      </c>
      <c r="I67" s="46">
        <f t="shared" si="42"/>
        <v>10722.202814727194</v>
      </c>
      <c r="J67" s="87">
        <f t="shared" si="43"/>
        <v>13402.753518408992</v>
      </c>
      <c r="K67" s="243">
        <f t="shared" si="0"/>
        <v>0</v>
      </c>
      <c r="L67" s="238"/>
      <c r="M67" s="47">
        <v>100</v>
      </c>
      <c r="N67" s="175">
        <f t="shared" si="30"/>
        <v>0</v>
      </c>
      <c r="O67" s="178">
        <f t="shared" si="2"/>
        <v>0</v>
      </c>
      <c r="P67" s="177">
        <f t="shared" si="31"/>
        <v>0</v>
      </c>
      <c r="Q67" s="178">
        <f t="shared" si="4"/>
        <v>0</v>
      </c>
      <c r="R67" s="177">
        <f t="shared" si="31"/>
        <v>0</v>
      </c>
      <c r="S67" s="178">
        <f t="shared" si="6"/>
        <v>0</v>
      </c>
      <c r="T67" s="177">
        <f t="shared" si="32"/>
        <v>0</v>
      </c>
      <c r="U67" s="179">
        <f t="shared" si="8"/>
        <v>0</v>
      </c>
      <c r="V67" s="177">
        <f t="shared" si="33"/>
        <v>0</v>
      </c>
      <c r="W67" s="178">
        <f t="shared" si="10"/>
        <v>0</v>
      </c>
      <c r="X67" s="177">
        <f t="shared" si="34"/>
        <v>0</v>
      </c>
      <c r="Y67" s="178">
        <f t="shared" si="12"/>
        <v>0</v>
      </c>
      <c r="Z67" s="177">
        <f t="shared" si="35"/>
        <v>0</v>
      </c>
      <c r="AA67" s="178">
        <f t="shared" si="14"/>
        <v>0</v>
      </c>
      <c r="AB67" s="177">
        <f t="shared" si="36"/>
        <v>0</v>
      </c>
      <c r="AC67" s="178">
        <f t="shared" si="16"/>
        <v>0</v>
      </c>
      <c r="AD67" s="177">
        <f t="shared" si="37"/>
        <v>0</v>
      </c>
      <c r="AE67" s="179">
        <f t="shared" si="18"/>
        <v>0</v>
      </c>
      <c r="AF67" s="177">
        <f t="shared" si="37"/>
        <v>0</v>
      </c>
      <c r="AG67" s="178">
        <f t="shared" si="19"/>
        <v>0</v>
      </c>
      <c r="AH67" s="220">
        <f t="shared" si="38"/>
        <v>0</v>
      </c>
      <c r="AI67" s="179">
        <f t="shared" si="21"/>
        <v>0</v>
      </c>
      <c r="AJ67" s="177">
        <f t="shared" si="39"/>
        <v>0</v>
      </c>
      <c r="AK67" s="178">
        <f t="shared" si="23"/>
        <v>0</v>
      </c>
      <c r="AL67" s="177">
        <f t="shared" si="40"/>
        <v>0</v>
      </c>
      <c r="AM67" s="178">
        <f t="shared" si="24"/>
        <v>0</v>
      </c>
      <c r="AN67" s="220">
        <f t="shared" si="41"/>
        <v>0</v>
      </c>
      <c r="AO67" s="117">
        <f t="shared" si="26"/>
        <v>0</v>
      </c>
    </row>
    <row r="68" spans="1:41" s="65" customFormat="1" ht="15" customHeight="1">
      <c r="A68" s="66">
        <v>14</v>
      </c>
      <c r="B68" s="42">
        <v>25212114</v>
      </c>
      <c r="C68" s="43" t="s">
        <v>62</v>
      </c>
      <c r="D68" s="36">
        <v>7</v>
      </c>
      <c r="E68" s="75">
        <v>1.2</v>
      </c>
      <c r="F68" s="56"/>
      <c r="G68" s="85"/>
      <c r="H68" s="86">
        <v>11730.806676331089</v>
      </c>
      <c r="I68" s="46">
        <f t="shared" si="42"/>
        <v>12082.730876621023</v>
      </c>
      <c r="J68" s="87">
        <f t="shared" si="43"/>
        <v>15103.413595776277</v>
      </c>
      <c r="K68" s="243">
        <f t="shared" si="0"/>
        <v>0</v>
      </c>
      <c r="L68" s="238"/>
      <c r="M68" s="47">
        <v>100</v>
      </c>
      <c r="N68" s="175">
        <f t="shared" si="30"/>
        <v>0</v>
      </c>
      <c r="O68" s="178">
        <f t="shared" si="2"/>
        <v>0</v>
      </c>
      <c r="P68" s="177">
        <f t="shared" si="31"/>
        <v>0</v>
      </c>
      <c r="Q68" s="178">
        <f t="shared" si="4"/>
        <v>0</v>
      </c>
      <c r="R68" s="177">
        <f t="shared" si="31"/>
        <v>0</v>
      </c>
      <c r="S68" s="178">
        <f t="shared" si="6"/>
        <v>0</v>
      </c>
      <c r="T68" s="177">
        <f t="shared" si="32"/>
        <v>0</v>
      </c>
      <c r="U68" s="179">
        <f t="shared" si="8"/>
        <v>0</v>
      </c>
      <c r="V68" s="177">
        <f t="shared" si="33"/>
        <v>0</v>
      </c>
      <c r="W68" s="178">
        <f t="shared" si="10"/>
        <v>0</v>
      </c>
      <c r="X68" s="177">
        <f t="shared" si="34"/>
        <v>0</v>
      </c>
      <c r="Y68" s="178">
        <f t="shared" si="12"/>
        <v>0</v>
      </c>
      <c r="Z68" s="177">
        <f t="shared" si="35"/>
        <v>0</v>
      </c>
      <c r="AA68" s="178">
        <f t="shared" si="14"/>
        <v>0</v>
      </c>
      <c r="AB68" s="177">
        <f t="shared" si="36"/>
        <v>0</v>
      </c>
      <c r="AC68" s="178">
        <f t="shared" si="16"/>
        <v>0</v>
      </c>
      <c r="AD68" s="177">
        <f t="shared" si="37"/>
        <v>0</v>
      </c>
      <c r="AE68" s="179">
        <f t="shared" si="18"/>
        <v>0</v>
      </c>
      <c r="AF68" s="177">
        <f t="shared" si="37"/>
        <v>0</v>
      </c>
      <c r="AG68" s="178">
        <f t="shared" si="19"/>
        <v>0</v>
      </c>
      <c r="AH68" s="220">
        <f t="shared" si="38"/>
        <v>0</v>
      </c>
      <c r="AI68" s="179">
        <f t="shared" si="21"/>
        <v>0</v>
      </c>
      <c r="AJ68" s="177">
        <f t="shared" si="39"/>
        <v>0</v>
      </c>
      <c r="AK68" s="178">
        <f t="shared" si="23"/>
        <v>0</v>
      </c>
      <c r="AL68" s="177">
        <f t="shared" si="40"/>
        <v>0</v>
      </c>
      <c r="AM68" s="178">
        <f t="shared" si="24"/>
        <v>0</v>
      </c>
      <c r="AN68" s="220">
        <f t="shared" si="41"/>
        <v>0</v>
      </c>
      <c r="AO68" s="117">
        <f t="shared" si="26"/>
        <v>0</v>
      </c>
    </row>
    <row r="69" spans="1:41" s="65" customFormat="1" ht="15" customHeight="1">
      <c r="A69" s="66">
        <v>15</v>
      </c>
      <c r="B69" s="42">
        <v>25212115</v>
      </c>
      <c r="C69" s="43" t="s">
        <v>63</v>
      </c>
      <c r="D69" s="36">
        <v>7</v>
      </c>
      <c r="E69" s="75">
        <v>1.35</v>
      </c>
      <c r="F69" s="56"/>
      <c r="G69" s="85"/>
      <c r="H69" s="86">
        <v>14430.528986642461</v>
      </c>
      <c r="I69" s="46">
        <f t="shared" si="42"/>
        <v>14863.444856241735</v>
      </c>
      <c r="J69" s="87">
        <f t="shared" si="43"/>
        <v>18579.306070302166</v>
      </c>
      <c r="K69" s="243">
        <f t="shared" si="0"/>
        <v>0</v>
      </c>
      <c r="L69" s="238"/>
      <c r="M69" s="47">
        <v>100</v>
      </c>
      <c r="N69" s="175">
        <f t="shared" si="30"/>
        <v>0</v>
      </c>
      <c r="O69" s="178">
        <f t="shared" si="2"/>
        <v>0</v>
      </c>
      <c r="P69" s="177">
        <f t="shared" si="31"/>
        <v>0</v>
      </c>
      <c r="Q69" s="178">
        <f t="shared" si="4"/>
        <v>0</v>
      </c>
      <c r="R69" s="177">
        <f t="shared" si="31"/>
        <v>0</v>
      </c>
      <c r="S69" s="178">
        <f t="shared" si="6"/>
        <v>0</v>
      </c>
      <c r="T69" s="177">
        <f t="shared" si="32"/>
        <v>0</v>
      </c>
      <c r="U69" s="179">
        <f t="shared" si="8"/>
        <v>0</v>
      </c>
      <c r="V69" s="177">
        <f t="shared" si="33"/>
        <v>0</v>
      </c>
      <c r="W69" s="178">
        <f t="shared" si="10"/>
        <v>0</v>
      </c>
      <c r="X69" s="177">
        <f t="shared" si="34"/>
        <v>0</v>
      </c>
      <c r="Y69" s="178">
        <f t="shared" si="12"/>
        <v>0</v>
      </c>
      <c r="Z69" s="177">
        <f t="shared" si="35"/>
        <v>0</v>
      </c>
      <c r="AA69" s="178">
        <f t="shared" si="14"/>
        <v>0</v>
      </c>
      <c r="AB69" s="177">
        <f t="shared" si="36"/>
        <v>0</v>
      </c>
      <c r="AC69" s="178">
        <f t="shared" si="16"/>
        <v>0</v>
      </c>
      <c r="AD69" s="177">
        <f t="shared" si="37"/>
        <v>0</v>
      </c>
      <c r="AE69" s="179">
        <f t="shared" si="18"/>
        <v>0</v>
      </c>
      <c r="AF69" s="177">
        <f t="shared" si="37"/>
        <v>0</v>
      </c>
      <c r="AG69" s="178">
        <f t="shared" si="19"/>
        <v>0</v>
      </c>
      <c r="AH69" s="220">
        <f t="shared" si="38"/>
        <v>0</v>
      </c>
      <c r="AI69" s="179">
        <f t="shared" si="21"/>
        <v>0</v>
      </c>
      <c r="AJ69" s="177">
        <f t="shared" si="39"/>
        <v>0</v>
      </c>
      <c r="AK69" s="178">
        <f t="shared" si="23"/>
        <v>0</v>
      </c>
      <c r="AL69" s="177">
        <f t="shared" si="40"/>
        <v>0</v>
      </c>
      <c r="AM69" s="178">
        <f t="shared" si="24"/>
        <v>0</v>
      </c>
      <c r="AN69" s="220">
        <f t="shared" si="41"/>
        <v>0</v>
      </c>
      <c r="AO69" s="117">
        <f t="shared" si="26"/>
        <v>0</v>
      </c>
    </row>
    <row r="70" spans="1:41" s="65" customFormat="1" ht="15" customHeight="1">
      <c r="A70" s="66">
        <v>16</v>
      </c>
      <c r="B70" s="42">
        <v>25212116</v>
      </c>
      <c r="C70" s="43" t="s">
        <v>64</v>
      </c>
      <c r="D70" s="36">
        <v>7</v>
      </c>
      <c r="E70" s="75">
        <v>1.4</v>
      </c>
      <c r="F70" s="56"/>
      <c r="G70" s="85"/>
      <c r="H70" s="86">
        <v>15505.910209001377</v>
      </c>
      <c r="I70" s="46">
        <f t="shared" si="42"/>
        <v>15971.087515271418</v>
      </c>
      <c r="J70" s="87">
        <f t="shared" si="43"/>
        <v>19963.859394089272</v>
      </c>
      <c r="K70" s="243">
        <f t="shared" si="0"/>
        <v>0</v>
      </c>
      <c r="L70" s="238"/>
      <c r="M70" s="47">
        <v>100</v>
      </c>
      <c r="N70" s="175">
        <f t="shared" si="30"/>
        <v>0</v>
      </c>
      <c r="O70" s="178">
        <f t="shared" si="2"/>
        <v>0</v>
      </c>
      <c r="P70" s="177">
        <f t="shared" si="31"/>
        <v>0</v>
      </c>
      <c r="Q70" s="178">
        <f t="shared" si="4"/>
        <v>0</v>
      </c>
      <c r="R70" s="177">
        <f t="shared" si="31"/>
        <v>0</v>
      </c>
      <c r="S70" s="178">
        <f t="shared" si="6"/>
        <v>0</v>
      </c>
      <c r="T70" s="177">
        <f t="shared" si="32"/>
        <v>0</v>
      </c>
      <c r="U70" s="179">
        <f t="shared" si="8"/>
        <v>0</v>
      </c>
      <c r="V70" s="177">
        <f t="shared" si="33"/>
        <v>0</v>
      </c>
      <c r="W70" s="178">
        <f t="shared" si="10"/>
        <v>0</v>
      </c>
      <c r="X70" s="177">
        <f t="shared" si="34"/>
        <v>0</v>
      </c>
      <c r="Y70" s="178">
        <f t="shared" si="12"/>
        <v>0</v>
      </c>
      <c r="Z70" s="177">
        <f t="shared" si="35"/>
        <v>0</v>
      </c>
      <c r="AA70" s="178">
        <f t="shared" si="14"/>
        <v>0</v>
      </c>
      <c r="AB70" s="177">
        <f t="shared" si="36"/>
        <v>0</v>
      </c>
      <c r="AC70" s="178">
        <f t="shared" si="16"/>
        <v>0</v>
      </c>
      <c r="AD70" s="177">
        <f t="shared" si="37"/>
        <v>0</v>
      </c>
      <c r="AE70" s="179">
        <f t="shared" si="18"/>
        <v>0</v>
      </c>
      <c r="AF70" s="177">
        <f t="shared" si="37"/>
        <v>0</v>
      </c>
      <c r="AG70" s="178">
        <f t="shared" si="19"/>
        <v>0</v>
      </c>
      <c r="AH70" s="220">
        <f t="shared" si="38"/>
        <v>0</v>
      </c>
      <c r="AI70" s="179">
        <f t="shared" si="21"/>
        <v>0</v>
      </c>
      <c r="AJ70" s="177">
        <f t="shared" si="39"/>
        <v>0</v>
      </c>
      <c r="AK70" s="178">
        <f t="shared" si="23"/>
        <v>0</v>
      </c>
      <c r="AL70" s="177">
        <f t="shared" si="40"/>
        <v>0</v>
      </c>
      <c r="AM70" s="178">
        <f t="shared" si="24"/>
        <v>0</v>
      </c>
      <c r="AN70" s="220">
        <f t="shared" si="41"/>
        <v>0</v>
      </c>
      <c r="AO70" s="117">
        <f t="shared" si="26"/>
        <v>0</v>
      </c>
    </row>
    <row r="71" spans="1:41" s="65" customFormat="1" ht="15" customHeight="1">
      <c r="A71" s="66">
        <v>17</v>
      </c>
      <c r="B71" s="42">
        <v>25212117</v>
      </c>
      <c r="C71" s="43" t="s">
        <v>65</v>
      </c>
      <c r="D71" s="36">
        <v>7</v>
      </c>
      <c r="E71" s="75">
        <v>1.6</v>
      </c>
      <c r="F71" s="56"/>
      <c r="G71" s="85"/>
      <c r="H71" s="86">
        <v>20122.271229662249</v>
      </c>
      <c r="I71" s="46">
        <f t="shared" si="42"/>
        <v>20725.939366552117</v>
      </c>
      <c r="J71" s="87">
        <f t="shared" si="43"/>
        <v>25907.424208190143</v>
      </c>
      <c r="K71" s="243">
        <f t="shared" si="0"/>
        <v>0</v>
      </c>
      <c r="L71" s="238"/>
      <c r="M71" s="47">
        <v>100</v>
      </c>
      <c r="N71" s="175">
        <f t="shared" si="30"/>
        <v>0</v>
      </c>
      <c r="O71" s="178">
        <f t="shared" si="2"/>
        <v>0</v>
      </c>
      <c r="P71" s="177">
        <f t="shared" si="31"/>
        <v>0</v>
      </c>
      <c r="Q71" s="178">
        <f t="shared" si="4"/>
        <v>0</v>
      </c>
      <c r="R71" s="177">
        <f t="shared" si="31"/>
        <v>0</v>
      </c>
      <c r="S71" s="178">
        <f t="shared" si="6"/>
        <v>0</v>
      </c>
      <c r="T71" s="177">
        <f t="shared" si="32"/>
        <v>0</v>
      </c>
      <c r="U71" s="179">
        <f t="shared" si="8"/>
        <v>0</v>
      </c>
      <c r="V71" s="177">
        <f t="shared" si="33"/>
        <v>0</v>
      </c>
      <c r="W71" s="178">
        <f t="shared" si="10"/>
        <v>0</v>
      </c>
      <c r="X71" s="177">
        <f t="shared" si="34"/>
        <v>0</v>
      </c>
      <c r="Y71" s="178">
        <f t="shared" si="12"/>
        <v>0</v>
      </c>
      <c r="Z71" s="177">
        <f t="shared" si="35"/>
        <v>0</v>
      </c>
      <c r="AA71" s="178">
        <f t="shared" si="14"/>
        <v>0</v>
      </c>
      <c r="AB71" s="177">
        <f t="shared" si="36"/>
        <v>0</v>
      </c>
      <c r="AC71" s="178">
        <f t="shared" si="16"/>
        <v>0</v>
      </c>
      <c r="AD71" s="177">
        <f t="shared" si="37"/>
        <v>0</v>
      </c>
      <c r="AE71" s="179">
        <f t="shared" si="18"/>
        <v>0</v>
      </c>
      <c r="AF71" s="177">
        <f t="shared" si="37"/>
        <v>0</v>
      </c>
      <c r="AG71" s="178">
        <f t="shared" si="19"/>
        <v>0</v>
      </c>
      <c r="AH71" s="220">
        <f t="shared" si="38"/>
        <v>0</v>
      </c>
      <c r="AI71" s="179">
        <f t="shared" si="21"/>
        <v>0</v>
      </c>
      <c r="AJ71" s="177">
        <f t="shared" si="39"/>
        <v>0</v>
      </c>
      <c r="AK71" s="178">
        <f t="shared" si="23"/>
        <v>0</v>
      </c>
      <c r="AL71" s="177">
        <f t="shared" si="40"/>
        <v>0</v>
      </c>
      <c r="AM71" s="178">
        <f t="shared" si="24"/>
        <v>0</v>
      </c>
      <c r="AN71" s="220">
        <f t="shared" si="41"/>
        <v>0</v>
      </c>
      <c r="AO71" s="117">
        <f t="shared" si="26"/>
        <v>0</v>
      </c>
    </row>
    <row r="72" spans="1:41" s="65" customFormat="1" ht="15" customHeight="1">
      <c r="A72" s="66">
        <v>18</v>
      </c>
      <c r="B72" s="42">
        <v>25212151</v>
      </c>
      <c r="C72" s="43" t="s">
        <v>66</v>
      </c>
      <c r="D72" s="36">
        <v>7</v>
      </c>
      <c r="E72" s="75">
        <v>1.7</v>
      </c>
      <c r="F72" s="56"/>
      <c r="G72" s="85"/>
      <c r="H72" s="86">
        <v>22185.518216752123</v>
      </c>
      <c r="I72" s="46">
        <f t="shared" si="42"/>
        <v>22851.083763254686</v>
      </c>
      <c r="J72" s="87">
        <f t="shared" si="43"/>
        <v>28563.854704068355</v>
      </c>
      <c r="K72" s="243">
        <f t="shared" si="0"/>
        <v>0</v>
      </c>
      <c r="L72" s="238"/>
      <c r="M72" s="47">
        <v>100</v>
      </c>
      <c r="N72" s="175">
        <f t="shared" si="30"/>
        <v>0</v>
      </c>
      <c r="O72" s="178">
        <f t="shared" si="2"/>
        <v>0</v>
      </c>
      <c r="P72" s="177">
        <f t="shared" si="31"/>
        <v>0</v>
      </c>
      <c r="Q72" s="178">
        <f t="shared" si="4"/>
        <v>0</v>
      </c>
      <c r="R72" s="177">
        <f t="shared" si="31"/>
        <v>0</v>
      </c>
      <c r="S72" s="178">
        <f t="shared" si="6"/>
        <v>0</v>
      </c>
      <c r="T72" s="177">
        <f t="shared" si="32"/>
        <v>0</v>
      </c>
      <c r="U72" s="179">
        <f t="shared" si="8"/>
        <v>0</v>
      </c>
      <c r="V72" s="177">
        <f t="shared" si="33"/>
        <v>0</v>
      </c>
      <c r="W72" s="178">
        <f t="shared" si="10"/>
        <v>0</v>
      </c>
      <c r="X72" s="177">
        <f t="shared" si="34"/>
        <v>0</v>
      </c>
      <c r="Y72" s="178">
        <f t="shared" si="12"/>
        <v>0</v>
      </c>
      <c r="Z72" s="177">
        <f t="shared" si="35"/>
        <v>0</v>
      </c>
      <c r="AA72" s="178">
        <f t="shared" si="14"/>
        <v>0</v>
      </c>
      <c r="AB72" s="177">
        <f t="shared" si="36"/>
        <v>0</v>
      </c>
      <c r="AC72" s="178">
        <f t="shared" si="16"/>
        <v>0</v>
      </c>
      <c r="AD72" s="177">
        <f t="shared" si="37"/>
        <v>0</v>
      </c>
      <c r="AE72" s="179">
        <f t="shared" si="18"/>
        <v>0</v>
      </c>
      <c r="AF72" s="177">
        <f t="shared" si="37"/>
        <v>0</v>
      </c>
      <c r="AG72" s="178">
        <f t="shared" si="19"/>
        <v>0</v>
      </c>
      <c r="AH72" s="220">
        <f t="shared" si="38"/>
        <v>0</v>
      </c>
      <c r="AI72" s="179">
        <f t="shared" si="21"/>
        <v>0</v>
      </c>
      <c r="AJ72" s="177">
        <f t="shared" si="39"/>
        <v>0</v>
      </c>
      <c r="AK72" s="178">
        <f t="shared" si="23"/>
        <v>0</v>
      </c>
      <c r="AL72" s="177">
        <f t="shared" si="40"/>
        <v>0</v>
      </c>
      <c r="AM72" s="178">
        <f t="shared" si="24"/>
        <v>0</v>
      </c>
      <c r="AN72" s="220">
        <f t="shared" si="41"/>
        <v>0</v>
      </c>
      <c r="AO72" s="117">
        <f t="shared" si="26"/>
        <v>0</v>
      </c>
    </row>
    <row r="73" spans="1:41" s="65" customFormat="1" ht="15" customHeight="1">
      <c r="A73" s="66">
        <v>19</v>
      </c>
      <c r="B73" s="42">
        <v>25212152</v>
      </c>
      <c r="C73" s="43" t="s">
        <v>67</v>
      </c>
      <c r="D73" s="36">
        <v>7</v>
      </c>
      <c r="E73" s="75">
        <v>2</v>
      </c>
      <c r="F73" s="56"/>
      <c r="G73" s="85"/>
      <c r="H73" s="86">
        <v>30598.745621089394</v>
      </c>
      <c r="I73" s="46">
        <f t="shared" si="42"/>
        <v>31516.707989722076</v>
      </c>
      <c r="J73" s="87">
        <f t="shared" si="43"/>
        <v>39395.884987152589</v>
      </c>
      <c r="K73" s="243">
        <f t="shared" si="0"/>
        <v>0</v>
      </c>
      <c r="L73" s="238"/>
      <c r="M73" s="47">
        <v>100</v>
      </c>
      <c r="N73" s="175">
        <f t="shared" si="30"/>
        <v>0</v>
      </c>
      <c r="O73" s="178">
        <f t="shared" si="2"/>
        <v>0</v>
      </c>
      <c r="P73" s="177">
        <f t="shared" si="31"/>
        <v>0</v>
      </c>
      <c r="Q73" s="178">
        <f t="shared" si="4"/>
        <v>0</v>
      </c>
      <c r="R73" s="177">
        <f t="shared" si="31"/>
        <v>0</v>
      </c>
      <c r="S73" s="178">
        <f t="shared" si="6"/>
        <v>0</v>
      </c>
      <c r="T73" s="177">
        <f t="shared" si="32"/>
        <v>0</v>
      </c>
      <c r="U73" s="179">
        <f t="shared" si="8"/>
        <v>0</v>
      </c>
      <c r="V73" s="177">
        <f t="shared" si="33"/>
        <v>0</v>
      </c>
      <c r="W73" s="178">
        <f t="shared" si="10"/>
        <v>0</v>
      </c>
      <c r="X73" s="177">
        <f t="shared" si="34"/>
        <v>0</v>
      </c>
      <c r="Y73" s="178">
        <f t="shared" si="12"/>
        <v>0</v>
      </c>
      <c r="Z73" s="177">
        <f t="shared" si="35"/>
        <v>0</v>
      </c>
      <c r="AA73" s="178">
        <f t="shared" si="14"/>
        <v>0</v>
      </c>
      <c r="AB73" s="177">
        <f t="shared" si="36"/>
        <v>0</v>
      </c>
      <c r="AC73" s="178">
        <f t="shared" si="16"/>
        <v>0</v>
      </c>
      <c r="AD73" s="177">
        <f t="shared" si="37"/>
        <v>0</v>
      </c>
      <c r="AE73" s="179">
        <f t="shared" si="18"/>
        <v>0</v>
      </c>
      <c r="AF73" s="177">
        <f t="shared" si="37"/>
        <v>0</v>
      </c>
      <c r="AG73" s="178">
        <f t="shared" si="19"/>
        <v>0</v>
      </c>
      <c r="AH73" s="220">
        <f t="shared" si="38"/>
        <v>0</v>
      </c>
      <c r="AI73" s="179">
        <f t="shared" si="21"/>
        <v>0</v>
      </c>
      <c r="AJ73" s="177">
        <f t="shared" si="39"/>
        <v>0</v>
      </c>
      <c r="AK73" s="178">
        <f t="shared" si="23"/>
        <v>0</v>
      </c>
      <c r="AL73" s="177">
        <f t="shared" si="40"/>
        <v>0</v>
      </c>
      <c r="AM73" s="178">
        <f t="shared" si="24"/>
        <v>0</v>
      </c>
      <c r="AN73" s="220">
        <f t="shared" si="41"/>
        <v>0</v>
      </c>
      <c r="AO73" s="117">
        <f t="shared" si="26"/>
        <v>0</v>
      </c>
    </row>
    <row r="74" spans="1:41" s="65" customFormat="1" ht="15" customHeight="1">
      <c r="A74" s="66">
        <v>20</v>
      </c>
      <c r="B74" s="42">
        <v>25212153</v>
      </c>
      <c r="C74" s="43" t="s">
        <v>68</v>
      </c>
      <c r="D74" s="36">
        <v>7</v>
      </c>
      <c r="E74" s="75">
        <v>2.13</v>
      </c>
      <c r="F74" s="56"/>
      <c r="G74" s="85"/>
      <c r="H74" s="86">
        <v>34871.707324867995</v>
      </c>
      <c r="I74" s="46">
        <f t="shared" si="42"/>
        <v>35917.858544614035</v>
      </c>
      <c r="J74" s="87">
        <f t="shared" si="43"/>
        <v>44897.32318076754</v>
      </c>
      <c r="K74" s="243">
        <f t="shared" si="0"/>
        <v>0</v>
      </c>
      <c r="L74" s="238"/>
      <c r="M74" s="47">
        <v>100</v>
      </c>
      <c r="N74" s="175">
        <f t="shared" si="30"/>
        <v>0</v>
      </c>
      <c r="O74" s="178">
        <f t="shared" si="2"/>
        <v>0</v>
      </c>
      <c r="P74" s="177">
        <f t="shared" si="31"/>
        <v>0</v>
      </c>
      <c r="Q74" s="178">
        <f t="shared" si="4"/>
        <v>0</v>
      </c>
      <c r="R74" s="177">
        <f t="shared" si="31"/>
        <v>0</v>
      </c>
      <c r="S74" s="178">
        <f t="shared" si="6"/>
        <v>0</v>
      </c>
      <c r="T74" s="177">
        <f t="shared" si="32"/>
        <v>0</v>
      </c>
      <c r="U74" s="179">
        <f t="shared" si="8"/>
        <v>0</v>
      </c>
      <c r="V74" s="177">
        <f t="shared" si="33"/>
        <v>0</v>
      </c>
      <c r="W74" s="178">
        <f t="shared" si="10"/>
        <v>0</v>
      </c>
      <c r="X74" s="177">
        <f t="shared" si="34"/>
        <v>0</v>
      </c>
      <c r="Y74" s="178">
        <f t="shared" si="12"/>
        <v>0</v>
      </c>
      <c r="Z74" s="177">
        <f t="shared" si="35"/>
        <v>0</v>
      </c>
      <c r="AA74" s="178">
        <f t="shared" si="14"/>
        <v>0</v>
      </c>
      <c r="AB74" s="177">
        <f t="shared" si="36"/>
        <v>0</v>
      </c>
      <c r="AC74" s="178">
        <f t="shared" si="16"/>
        <v>0</v>
      </c>
      <c r="AD74" s="177">
        <f t="shared" si="37"/>
        <v>0</v>
      </c>
      <c r="AE74" s="179">
        <f t="shared" si="18"/>
        <v>0</v>
      </c>
      <c r="AF74" s="177">
        <f t="shared" si="37"/>
        <v>0</v>
      </c>
      <c r="AG74" s="178">
        <f t="shared" si="19"/>
        <v>0</v>
      </c>
      <c r="AH74" s="220">
        <f t="shared" si="38"/>
        <v>0</v>
      </c>
      <c r="AI74" s="179">
        <f t="shared" si="21"/>
        <v>0</v>
      </c>
      <c r="AJ74" s="177">
        <f t="shared" si="39"/>
        <v>0</v>
      </c>
      <c r="AK74" s="178">
        <f t="shared" si="23"/>
        <v>0</v>
      </c>
      <c r="AL74" s="177">
        <f t="shared" si="40"/>
        <v>0</v>
      </c>
      <c r="AM74" s="178">
        <f t="shared" si="24"/>
        <v>0</v>
      </c>
      <c r="AN74" s="220">
        <f t="shared" si="41"/>
        <v>0</v>
      </c>
      <c r="AO74" s="117">
        <f t="shared" si="26"/>
        <v>0</v>
      </c>
    </row>
    <row r="75" spans="1:41" s="65" customFormat="1" ht="15" customHeight="1">
      <c r="A75" s="66">
        <v>21</v>
      </c>
      <c r="B75" s="42">
        <v>25212154</v>
      </c>
      <c r="C75" s="43" t="s">
        <v>69</v>
      </c>
      <c r="D75" s="36">
        <v>7</v>
      </c>
      <c r="E75" s="75">
        <v>2.2999999999999998</v>
      </c>
      <c r="F75" s="56"/>
      <c r="G75" s="85"/>
      <c r="H75" s="86">
        <v>40506.179825431631</v>
      </c>
      <c r="I75" s="46">
        <f t="shared" si="42"/>
        <v>41721.365220194581</v>
      </c>
      <c r="J75" s="87">
        <f t="shared" si="43"/>
        <v>52151.706525243222</v>
      </c>
      <c r="K75" s="243">
        <f t="shared" ref="K75:K138" si="44">L75/1.1</f>
        <v>0</v>
      </c>
      <c r="L75" s="238"/>
      <c r="M75" s="47">
        <v>2000</v>
      </c>
      <c r="N75" s="175">
        <f t="shared" si="30"/>
        <v>0</v>
      </c>
      <c r="O75" s="178">
        <f t="shared" si="2"/>
        <v>0</v>
      </c>
      <c r="P75" s="177">
        <f t="shared" si="31"/>
        <v>0</v>
      </c>
      <c r="Q75" s="178">
        <f t="shared" si="4"/>
        <v>0</v>
      </c>
      <c r="R75" s="177">
        <f t="shared" si="31"/>
        <v>0</v>
      </c>
      <c r="S75" s="178">
        <f t="shared" si="6"/>
        <v>0</v>
      </c>
      <c r="T75" s="177">
        <f t="shared" si="32"/>
        <v>0</v>
      </c>
      <c r="U75" s="179">
        <f t="shared" si="8"/>
        <v>0</v>
      </c>
      <c r="V75" s="177">
        <f t="shared" si="33"/>
        <v>0</v>
      </c>
      <c r="W75" s="178">
        <f t="shared" si="10"/>
        <v>0</v>
      </c>
      <c r="X75" s="177">
        <f t="shared" si="34"/>
        <v>0</v>
      </c>
      <c r="Y75" s="178">
        <f t="shared" si="12"/>
        <v>0</v>
      </c>
      <c r="Z75" s="177">
        <f t="shared" si="35"/>
        <v>0</v>
      </c>
      <c r="AA75" s="178">
        <f t="shared" si="14"/>
        <v>0</v>
      </c>
      <c r="AB75" s="177">
        <f t="shared" si="36"/>
        <v>0</v>
      </c>
      <c r="AC75" s="178">
        <f t="shared" si="16"/>
        <v>0</v>
      </c>
      <c r="AD75" s="177">
        <f t="shared" si="37"/>
        <v>0</v>
      </c>
      <c r="AE75" s="179">
        <f t="shared" si="18"/>
        <v>0</v>
      </c>
      <c r="AF75" s="177">
        <f t="shared" si="37"/>
        <v>0</v>
      </c>
      <c r="AG75" s="178">
        <f t="shared" si="19"/>
        <v>0</v>
      </c>
      <c r="AH75" s="220">
        <f t="shared" si="38"/>
        <v>0</v>
      </c>
      <c r="AI75" s="179">
        <f t="shared" si="21"/>
        <v>0</v>
      </c>
      <c r="AJ75" s="177">
        <f t="shared" si="39"/>
        <v>0</v>
      </c>
      <c r="AK75" s="178">
        <f t="shared" si="23"/>
        <v>0</v>
      </c>
      <c r="AL75" s="177">
        <f t="shared" si="40"/>
        <v>0</v>
      </c>
      <c r="AM75" s="178">
        <f t="shared" si="24"/>
        <v>0</v>
      </c>
      <c r="AN75" s="220">
        <f t="shared" si="41"/>
        <v>0</v>
      </c>
      <c r="AO75" s="117">
        <f t="shared" si="26"/>
        <v>0</v>
      </c>
    </row>
    <row r="76" spans="1:41" s="65" customFormat="1" ht="15" customHeight="1">
      <c r="A76" s="66">
        <v>22</v>
      </c>
      <c r="B76" s="42">
        <v>25212155</v>
      </c>
      <c r="C76" s="43" t="s">
        <v>70</v>
      </c>
      <c r="D76" s="36">
        <v>7</v>
      </c>
      <c r="E76" s="75">
        <v>2.5099999999999998</v>
      </c>
      <c r="F76" s="56"/>
      <c r="G76" s="85"/>
      <c r="H76" s="86">
        <v>48106.543529920178</v>
      </c>
      <c r="I76" s="46">
        <f t="shared" si="42"/>
        <v>49549.739835817782</v>
      </c>
      <c r="J76" s="87">
        <f t="shared" si="43"/>
        <v>61937.174794772225</v>
      </c>
      <c r="K76" s="243">
        <f t="shared" si="44"/>
        <v>0</v>
      </c>
      <c r="L76" s="238"/>
      <c r="M76" s="47">
        <v>2000</v>
      </c>
      <c r="N76" s="175">
        <f t="shared" si="30"/>
        <v>0</v>
      </c>
      <c r="O76" s="178">
        <f t="shared" ref="O76:O139" si="45">L76-L76*10/100</f>
        <v>0</v>
      </c>
      <c r="P76" s="177">
        <f t="shared" si="31"/>
        <v>0</v>
      </c>
      <c r="Q76" s="178">
        <f t="shared" ref="Q76:Q139" si="46">L76-L76*11/100</f>
        <v>0</v>
      </c>
      <c r="R76" s="177">
        <f t="shared" si="31"/>
        <v>0</v>
      </c>
      <c r="S76" s="178">
        <f t="shared" ref="S76:S139" si="47">L76-L76*12/100</f>
        <v>0</v>
      </c>
      <c r="T76" s="177">
        <f t="shared" si="32"/>
        <v>0</v>
      </c>
      <c r="U76" s="179">
        <f t="shared" ref="U76:U139" si="48">L76-L76*13/100</f>
        <v>0</v>
      </c>
      <c r="V76" s="177">
        <f t="shared" si="33"/>
        <v>0</v>
      </c>
      <c r="W76" s="178">
        <f t="shared" ref="W76:W139" si="49">L76-L76*14/100</f>
        <v>0</v>
      </c>
      <c r="X76" s="177">
        <f t="shared" si="34"/>
        <v>0</v>
      </c>
      <c r="Y76" s="178">
        <f t="shared" ref="Y76:Y139" si="50">L76-L76*15/100</f>
        <v>0</v>
      </c>
      <c r="Z76" s="177">
        <f t="shared" si="35"/>
        <v>0</v>
      </c>
      <c r="AA76" s="178">
        <f t="shared" ref="AA76:AA139" si="51">L76-L76*16/100</f>
        <v>0</v>
      </c>
      <c r="AB76" s="177">
        <f t="shared" si="36"/>
        <v>0</v>
      </c>
      <c r="AC76" s="178">
        <f t="shared" ref="AC76:AC139" si="52">L76-L76*17/100</f>
        <v>0</v>
      </c>
      <c r="AD76" s="177">
        <f t="shared" si="37"/>
        <v>0</v>
      </c>
      <c r="AE76" s="179">
        <f t="shared" ref="AE76:AE139" si="53">L76-L76*18/100</f>
        <v>0</v>
      </c>
      <c r="AF76" s="177">
        <f t="shared" si="37"/>
        <v>0</v>
      </c>
      <c r="AG76" s="178">
        <f t="shared" ref="AG76:AG139" si="54">L76-L76*19/100</f>
        <v>0</v>
      </c>
      <c r="AH76" s="220">
        <f t="shared" si="38"/>
        <v>0</v>
      </c>
      <c r="AI76" s="179">
        <f t="shared" ref="AI76:AI139" si="55">L76-L76*20/100</f>
        <v>0</v>
      </c>
      <c r="AJ76" s="177">
        <f t="shared" si="39"/>
        <v>0</v>
      </c>
      <c r="AK76" s="178">
        <f t="shared" ref="AK76:AK139" si="56">L76-L76*21/100</f>
        <v>0</v>
      </c>
      <c r="AL76" s="177">
        <f t="shared" si="40"/>
        <v>0</v>
      </c>
      <c r="AM76" s="178">
        <f t="shared" ref="AM76:AM139" si="57">L76-L76*22/100</f>
        <v>0</v>
      </c>
      <c r="AN76" s="220">
        <f t="shared" si="41"/>
        <v>0</v>
      </c>
      <c r="AO76" s="117">
        <f t="shared" ref="AO76:AO139" si="58">L76-L76*23/100</f>
        <v>0</v>
      </c>
    </row>
    <row r="77" spans="1:41" s="65" customFormat="1" ht="15" customHeight="1">
      <c r="A77" s="66">
        <v>23</v>
      </c>
      <c r="B77" s="42">
        <v>25212156</v>
      </c>
      <c r="C77" s="43" t="s">
        <v>71</v>
      </c>
      <c r="D77" s="36">
        <v>7</v>
      </c>
      <c r="E77" s="75">
        <v>2.6</v>
      </c>
      <c r="F77" s="56"/>
      <c r="G77" s="85"/>
      <c r="H77" s="86">
        <v>51245.38832068046</v>
      </c>
      <c r="I77" s="46">
        <f t="shared" si="42"/>
        <v>52782.749970300873</v>
      </c>
      <c r="J77" s="87">
        <f t="shared" si="43"/>
        <v>65978.437462876085</v>
      </c>
      <c r="K77" s="243">
        <f t="shared" si="44"/>
        <v>0</v>
      </c>
      <c r="L77" s="238"/>
      <c r="M77" s="47">
        <v>1000</v>
      </c>
      <c r="N77" s="175">
        <f t="shared" si="30"/>
        <v>0</v>
      </c>
      <c r="O77" s="178">
        <f t="shared" si="45"/>
        <v>0</v>
      </c>
      <c r="P77" s="177">
        <f t="shared" si="31"/>
        <v>0</v>
      </c>
      <c r="Q77" s="178">
        <f t="shared" si="46"/>
        <v>0</v>
      </c>
      <c r="R77" s="177">
        <f t="shared" si="31"/>
        <v>0</v>
      </c>
      <c r="S77" s="178">
        <f t="shared" si="47"/>
        <v>0</v>
      </c>
      <c r="T77" s="177">
        <f t="shared" si="32"/>
        <v>0</v>
      </c>
      <c r="U77" s="179">
        <f t="shared" si="48"/>
        <v>0</v>
      </c>
      <c r="V77" s="177">
        <f t="shared" si="33"/>
        <v>0</v>
      </c>
      <c r="W77" s="178">
        <f t="shared" si="49"/>
        <v>0</v>
      </c>
      <c r="X77" s="177">
        <f t="shared" si="34"/>
        <v>0</v>
      </c>
      <c r="Y77" s="178">
        <f t="shared" si="50"/>
        <v>0</v>
      </c>
      <c r="Z77" s="177">
        <f t="shared" si="35"/>
        <v>0</v>
      </c>
      <c r="AA77" s="178">
        <f t="shared" si="51"/>
        <v>0</v>
      </c>
      <c r="AB77" s="177">
        <f t="shared" si="36"/>
        <v>0</v>
      </c>
      <c r="AC77" s="178">
        <f t="shared" si="52"/>
        <v>0</v>
      </c>
      <c r="AD77" s="177">
        <f t="shared" si="37"/>
        <v>0</v>
      </c>
      <c r="AE77" s="179">
        <f t="shared" si="53"/>
        <v>0</v>
      </c>
      <c r="AF77" s="177">
        <f t="shared" si="37"/>
        <v>0</v>
      </c>
      <c r="AG77" s="178">
        <f t="shared" si="54"/>
        <v>0</v>
      </c>
      <c r="AH77" s="220">
        <f t="shared" si="38"/>
        <v>0</v>
      </c>
      <c r="AI77" s="179">
        <f t="shared" si="55"/>
        <v>0</v>
      </c>
      <c r="AJ77" s="177">
        <f t="shared" si="39"/>
        <v>0</v>
      </c>
      <c r="AK77" s="178">
        <f t="shared" si="56"/>
        <v>0</v>
      </c>
      <c r="AL77" s="177">
        <f t="shared" si="40"/>
        <v>0</v>
      </c>
      <c r="AM77" s="178">
        <f t="shared" si="57"/>
        <v>0</v>
      </c>
      <c r="AN77" s="220">
        <f t="shared" si="41"/>
        <v>0</v>
      </c>
      <c r="AO77" s="117">
        <f t="shared" si="58"/>
        <v>0</v>
      </c>
    </row>
    <row r="78" spans="1:41" s="65" customFormat="1" ht="15" customHeight="1">
      <c r="A78" s="66">
        <v>24</v>
      </c>
      <c r="B78" s="42">
        <v>25212157</v>
      </c>
      <c r="C78" s="43" t="s">
        <v>72</v>
      </c>
      <c r="D78" s="36">
        <v>19</v>
      </c>
      <c r="E78" s="75">
        <v>1.82</v>
      </c>
      <c r="F78" s="56"/>
      <c r="G78" s="85"/>
      <c r="H78" s="86">
        <v>66630.08330544061</v>
      </c>
      <c r="I78" s="46">
        <f t="shared" si="42"/>
        <v>68628.985804603828</v>
      </c>
      <c r="J78" s="87">
        <f t="shared" si="43"/>
        <v>85786.232255754774</v>
      </c>
      <c r="K78" s="243">
        <f t="shared" si="44"/>
        <v>0</v>
      </c>
      <c r="L78" s="238"/>
      <c r="M78" s="47">
        <v>1000</v>
      </c>
      <c r="N78" s="175">
        <f t="shared" si="30"/>
        <v>0</v>
      </c>
      <c r="O78" s="178">
        <f t="shared" si="45"/>
        <v>0</v>
      </c>
      <c r="P78" s="177">
        <f t="shared" si="31"/>
        <v>0</v>
      </c>
      <c r="Q78" s="178">
        <f t="shared" si="46"/>
        <v>0</v>
      </c>
      <c r="R78" s="177">
        <f t="shared" si="31"/>
        <v>0</v>
      </c>
      <c r="S78" s="178">
        <f t="shared" si="47"/>
        <v>0</v>
      </c>
      <c r="T78" s="177">
        <f t="shared" si="32"/>
        <v>0</v>
      </c>
      <c r="U78" s="179">
        <f t="shared" si="48"/>
        <v>0</v>
      </c>
      <c r="V78" s="177">
        <f t="shared" si="33"/>
        <v>0</v>
      </c>
      <c r="W78" s="178">
        <f t="shared" si="49"/>
        <v>0</v>
      </c>
      <c r="X78" s="177">
        <f t="shared" si="34"/>
        <v>0</v>
      </c>
      <c r="Y78" s="178">
        <f t="shared" si="50"/>
        <v>0</v>
      </c>
      <c r="Z78" s="177">
        <f t="shared" si="35"/>
        <v>0</v>
      </c>
      <c r="AA78" s="178">
        <f t="shared" si="51"/>
        <v>0</v>
      </c>
      <c r="AB78" s="177">
        <f t="shared" si="36"/>
        <v>0</v>
      </c>
      <c r="AC78" s="178">
        <f t="shared" si="52"/>
        <v>0</v>
      </c>
      <c r="AD78" s="177">
        <f t="shared" si="37"/>
        <v>0</v>
      </c>
      <c r="AE78" s="179">
        <f t="shared" si="53"/>
        <v>0</v>
      </c>
      <c r="AF78" s="177">
        <f t="shared" si="37"/>
        <v>0</v>
      </c>
      <c r="AG78" s="178">
        <f t="shared" si="54"/>
        <v>0</v>
      </c>
      <c r="AH78" s="220">
        <f t="shared" si="38"/>
        <v>0</v>
      </c>
      <c r="AI78" s="179">
        <f t="shared" si="55"/>
        <v>0</v>
      </c>
      <c r="AJ78" s="177">
        <f t="shared" si="39"/>
        <v>0</v>
      </c>
      <c r="AK78" s="178">
        <f t="shared" si="56"/>
        <v>0</v>
      </c>
      <c r="AL78" s="177">
        <f t="shared" si="40"/>
        <v>0</v>
      </c>
      <c r="AM78" s="178">
        <f t="shared" si="57"/>
        <v>0</v>
      </c>
      <c r="AN78" s="220">
        <f t="shared" si="41"/>
        <v>0</v>
      </c>
      <c r="AO78" s="117">
        <f t="shared" si="58"/>
        <v>0</v>
      </c>
    </row>
    <row r="79" spans="1:41" s="65" customFormat="1" ht="15" customHeight="1">
      <c r="A79" s="66">
        <v>25</v>
      </c>
      <c r="B79" s="42">
        <v>25212158</v>
      </c>
      <c r="C79" s="43" t="s">
        <v>73</v>
      </c>
      <c r="D79" s="36">
        <v>19</v>
      </c>
      <c r="E79" s="75">
        <v>2</v>
      </c>
      <c r="F79" s="56"/>
      <c r="G79" s="85"/>
      <c r="H79" s="86">
        <v>80153.001858421921</v>
      </c>
      <c r="I79" s="46">
        <f t="shared" si="42"/>
        <v>82557.591914174584</v>
      </c>
      <c r="J79" s="87">
        <f t="shared" si="43"/>
        <v>103196.98989271822</v>
      </c>
      <c r="K79" s="243">
        <f t="shared" si="44"/>
        <v>0</v>
      </c>
      <c r="L79" s="238"/>
      <c r="M79" s="47">
        <v>1000</v>
      </c>
      <c r="N79" s="175">
        <f t="shared" si="30"/>
        <v>0</v>
      </c>
      <c r="O79" s="178">
        <f t="shared" si="45"/>
        <v>0</v>
      </c>
      <c r="P79" s="177">
        <f t="shared" si="31"/>
        <v>0</v>
      </c>
      <c r="Q79" s="178">
        <f t="shared" si="46"/>
        <v>0</v>
      </c>
      <c r="R79" s="177">
        <f t="shared" si="31"/>
        <v>0</v>
      </c>
      <c r="S79" s="178">
        <f t="shared" si="47"/>
        <v>0</v>
      </c>
      <c r="T79" s="177">
        <f t="shared" si="32"/>
        <v>0</v>
      </c>
      <c r="U79" s="179">
        <f t="shared" si="48"/>
        <v>0</v>
      </c>
      <c r="V79" s="177">
        <f t="shared" si="33"/>
        <v>0</v>
      </c>
      <c r="W79" s="178">
        <f t="shared" si="49"/>
        <v>0</v>
      </c>
      <c r="X79" s="177">
        <f t="shared" si="34"/>
        <v>0</v>
      </c>
      <c r="Y79" s="178">
        <f t="shared" si="50"/>
        <v>0</v>
      </c>
      <c r="Z79" s="177">
        <f t="shared" si="35"/>
        <v>0</v>
      </c>
      <c r="AA79" s="178">
        <f t="shared" si="51"/>
        <v>0</v>
      </c>
      <c r="AB79" s="177">
        <f t="shared" si="36"/>
        <v>0</v>
      </c>
      <c r="AC79" s="178">
        <f t="shared" si="52"/>
        <v>0</v>
      </c>
      <c r="AD79" s="177">
        <f t="shared" si="37"/>
        <v>0</v>
      </c>
      <c r="AE79" s="179">
        <f t="shared" si="53"/>
        <v>0</v>
      </c>
      <c r="AF79" s="177">
        <f t="shared" si="37"/>
        <v>0</v>
      </c>
      <c r="AG79" s="178">
        <f t="shared" si="54"/>
        <v>0</v>
      </c>
      <c r="AH79" s="220">
        <f t="shared" si="38"/>
        <v>0</v>
      </c>
      <c r="AI79" s="179">
        <f t="shared" si="55"/>
        <v>0</v>
      </c>
      <c r="AJ79" s="177">
        <f t="shared" si="39"/>
        <v>0</v>
      </c>
      <c r="AK79" s="178">
        <f t="shared" si="56"/>
        <v>0</v>
      </c>
      <c r="AL79" s="177">
        <f t="shared" si="40"/>
        <v>0</v>
      </c>
      <c r="AM79" s="178">
        <f t="shared" si="57"/>
        <v>0</v>
      </c>
      <c r="AN79" s="220">
        <f t="shared" si="41"/>
        <v>0</v>
      </c>
      <c r="AO79" s="117">
        <f t="shared" si="58"/>
        <v>0</v>
      </c>
    </row>
    <row r="80" spans="1:41" s="65" customFormat="1" ht="15" customHeight="1">
      <c r="A80" s="66">
        <v>26</v>
      </c>
      <c r="B80" s="42">
        <v>25212159</v>
      </c>
      <c r="C80" s="43" t="s">
        <v>74</v>
      </c>
      <c r="D80" s="36">
        <v>19</v>
      </c>
      <c r="E80" s="75">
        <v>2.13</v>
      </c>
      <c r="F80" s="56"/>
      <c r="G80" s="85"/>
      <c r="H80" s="86">
        <v>90706.895520262638</v>
      </c>
      <c r="I80" s="46">
        <f t="shared" si="42"/>
        <v>93428.102385870516</v>
      </c>
      <c r="J80" s="87">
        <f t="shared" si="43"/>
        <v>116785.12798233813</v>
      </c>
      <c r="K80" s="243">
        <f t="shared" si="44"/>
        <v>0</v>
      </c>
      <c r="L80" s="238"/>
      <c r="M80" s="47">
        <v>1000</v>
      </c>
      <c r="N80" s="175">
        <f t="shared" si="30"/>
        <v>0</v>
      </c>
      <c r="O80" s="178">
        <f t="shared" si="45"/>
        <v>0</v>
      </c>
      <c r="P80" s="177">
        <f t="shared" si="31"/>
        <v>0</v>
      </c>
      <c r="Q80" s="178">
        <f t="shared" si="46"/>
        <v>0</v>
      </c>
      <c r="R80" s="177">
        <f t="shared" si="31"/>
        <v>0</v>
      </c>
      <c r="S80" s="178">
        <f t="shared" si="47"/>
        <v>0</v>
      </c>
      <c r="T80" s="177">
        <f t="shared" si="32"/>
        <v>0</v>
      </c>
      <c r="U80" s="179">
        <f t="shared" si="48"/>
        <v>0</v>
      </c>
      <c r="V80" s="177">
        <f t="shared" si="33"/>
        <v>0</v>
      </c>
      <c r="W80" s="178">
        <f t="shared" si="49"/>
        <v>0</v>
      </c>
      <c r="X80" s="177">
        <f t="shared" si="34"/>
        <v>0</v>
      </c>
      <c r="Y80" s="178">
        <f t="shared" si="50"/>
        <v>0</v>
      </c>
      <c r="Z80" s="177">
        <f t="shared" si="35"/>
        <v>0</v>
      </c>
      <c r="AA80" s="178">
        <f t="shared" si="51"/>
        <v>0</v>
      </c>
      <c r="AB80" s="177">
        <f t="shared" si="36"/>
        <v>0</v>
      </c>
      <c r="AC80" s="178">
        <f t="shared" si="52"/>
        <v>0</v>
      </c>
      <c r="AD80" s="177">
        <f t="shared" si="37"/>
        <v>0</v>
      </c>
      <c r="AE80" s="179">
        <f t="shared" si="53"/>
        <v>0</v>
      </c>
      <c r="AF80" s="177">
        <f t="shared" si="37"/>
        <v>0</v>
      </c>
      <c r="AG80" s="178">
        <f t="shared" si="54"/>
        <v>0</v>
      </c>
      <c r="AH80" s="220">
        <f t="shared" si="38"/>
        <v>0</v>
      </c>
      <c r="AI80" s="179">
        <f t="shared" si="55"/>
        <v>0</v>
      </c>
      <c r="AJ80" s="177">
        <f t="shared" si="39"/>
        <v>0</v>
      </c>
      <c r="AK80" s="178">
        <f t="shared" si="56"/>
        <v>0</v>
      </c>
      <c r="AL80" s="177">
        <f t="shared" si="40"/>
        <v>0</v>
      </c>
      <c r="AM80" s="178">
        <f t="shared" si="57"/>
        <v>0</v>
      </c>
      <c r="AN80" s="220">
        <f t="shared" si="41"/>
        <v>0</v>
      </c>
      <c r="AO80" s="117">
        <f t="shared" si="58"/>
        <v>0</v>
      </c>
    </row>
    <row r="81" spans="1:41" s="65" customFormat="1" ht="15" customHeight="1">
      <c r="A81" s="66">
        <v>27</v>
      </c>
      <c r="B81" s="42">
        <v>25212160</v>
      </c>
      <c r="C81" s="43" t="s">
        <v>75</v>
      </c>
      <c r="D81" s="36">
        <v>19</v>
      </c>
      <c r="E81" s="75">
        <v>2.25</v>
      </c>
      <c r="F81" s="56"/>
      <c r="G81" s="85"/>
      <c r="H81" s="86">
        <v>101564.77985048025</v>
      </c>
      <c r="I81" s="46">
        <f t="shared" si="42"/>
        <v>104611.72324599465</v>
      </c>
      <c r="J81" s="87">
        <f t="shared" si="43"/>
        <v>130764.65405749332</v>
      </c>
      <c r="K81" s="243">
        <f t="shared" si="44"/>
        <v>0</v>
      </c>
      <c r="L81" s="238"/>
      <c r="M81" s="47">
        <v>500</v>
      </c>
      <c r="N81" s="175">
        <f t="shared" si="30"/>
        <v>0</v>
      </c>
      <c r="O81" s="178">
        <f t="shared" si="45"/>
        <v>0</v>
      </c>
      <c r="P81" s="177">
        <f t="shared" si="31"/>
        <v>0</v>
      </c>
      <c r="Q81" s="178">
        <f t="shared" si="46"/>
        <v>0</v>
      </c>
      <c r="R81" s="177">
        <f t="shared" si="31"/>
        <v>0</v>
      </c>
      <c r="S81" s="178">
        <f t="shared" si="47"/>
        <v>0</v>
      </c>
      <c r="T81" s="177">
        <f t="shared" si="32"/>
        <v>0</v>
      </c>
      <c r="U81" s="179">
        <f t="shared" si="48"/>
        <v>0</v>
      </c>
      <c r="V81" s="177">
        <f t="shared" si="33"/>
        <v>0</v>
      </c>
      <c r="W81" s="178">
        <f t="shared" si="49"/>
        <v>0</v>
      </c>
      <c r="X81" s="177">
        <f t="shared" si="34"/>
        <v>0</v>
      </c>
      <c r="Y81" s="178">
        <f t="shared" si="50"/>
        <v>0</v>
      </c>
      <c r="Z81" s="177">
        <f t="shared" si="35"/>
        <v>0</v>
      </c>
      <c r="AA81" s="178">
        <f t="shared" si="51"/>
        <v>0</v>
      </c>
      <c r="AB81" s="177">
        <f t="shared" si="36"/>
        <v>0</v>
      </c>
      <c r="AC81" s="178">
        <f t="shared" si="52"/>
        <v>0</v>
      </c>
      <c r="AD81" s="177">
        <f t="shared" si="37"/>
        <v>0</v>
      </c>
      <c r="AE81" s="179">
        <f t="shared" si="53"/>
        <v>0</v>
      </c>
      <c r="AF81" s="177">
        <f t="shared" si="37"/>
        <v>0</v>
      </c>
      <c r="AG81" s="178">
        <f t="shared" si="54"/>
        <v>0</v>
      </c>
      <c r="AH81" s="220">
        <f t="shared" si="38"/>
        <v>0</v>
      </c>
      <c r="AI81" s="179">
        <f t="shared" si="55"/>
        <v>0</v>
      </c>
      <c r="AJ81" s="177">
        <f t="shared" si="39"/>
        <v>0</v>
      </c>
      <c r="AK81" s="178">
        <f t="shared" si="56"/>
        <v>0</v>
      </c>
      <c r="AL81" s="177">
        <f t="shared" si="40"/>
        <v>0</v>
      </c>
      <c r="AM81" s="178">
        <f t="shared" si="57"/>
        <v>0</v>
      </c>
      <c r="AN81" s="220">
        <f t="shared" si="41"/>
        <v>0</v>
      </c>
      <c r="AO81" s="117">
        <f t="shared" si="58"/>
        <v>0</v>
      </c>
    </row>
    <row r="82" spans="1:41" s="65" customFormat="1" ht="15" customHeight="1">
      <c r="A82" s="66">
        <v>28</v>
      </c>
      <c r="B82" s="42">
        <v>25212161</v>
      </c>
      <c r="C82" s="43" t="s">
        <v>76</v>
      </c>
      <c r="D82" s="36">
        <v>19</v>
      </c>
      <c r="E82" s="75">
        <v>2.2999999999999998</v>
      </c>
      <c r="F82" s="56"/>
      <c r="G82" s="85"/>
      <c r="H82" s="86">
        <v>106036.76782057129</v>
      </c>
      <c r="I82" s="46">
        <f t="shared" si="42"/>
        <v>109217.87085518843</v>
      </c>
      <c r="J82" s="87">
        <f t="shared" si="43"/>
        <v>136522.33856898552</v>
      </c>
      <c r="K82" s="243">
        <f t="shared" si="44"/>
        <v>0</v>
      </c>
      <c r="L82" s="238"/>
      <c r="M82" s="47">
        <v>500</v>
      </c>
      <c r="N82" s="175">
        <f t="shared" si="30"/>
        <v>0</v>
      </c>
      <c r="O82" s="178">
        <f t="shared" si="45"/>
        <v>0</v>
      </c>
      <c r="P82" s="177">
        <f t="shared" si="31"/>
        <v>0</v>
      </c>
      <c r="Q82" s="178">
        <f t="shared" si="46"/>
        <v>0</v>
      </c>
      <c r="R82" s="177">
        <f t="shared" si="31"/>
        <v>0</v>
      </c>
      <c r="S82" s="178">
        <f t="shared" si="47"/>
        <v>0</v>
      </c>
      <c r="T82" s="177">
        <f t="shared" si="32"/>
        <v>0</v>
      </c>
      <c r="U82" s="179">
        <f t="shared" si="48"/>
        <v>0</v>
      </c>
      <c r="V82" s="177">
        <f t="shared" si="33"/>
        <v>0</v>
      </c>
      <c r="W82" s="178">
        <f t="shared" si="49"/>
        <v>0</v>
      </c>
      <c r="X82" s="177">
        <f t="shared" si="34"/>
        <v>0</v>
      </c>
      <c r="Y82" s="178">
        <f t="shared" si="50"/>
        <v>0</v>
      </c>
      <c r="Z82" s="177">
        <f t="shared" si="35"/>
        <v>0</v>
      </c>
      <c r="AA82" s="178">
        <f t="shared" si="51"/>
        <v>0</v>
      </c>
      <c r="AB82" s="177">
        <f t="shared" si="36"/>
        <v>0</v>
      </c>
      <c r="AC82" s="178">
        <f t="shared" si="52"/>
        <v>0</v>
      </c>
      <c r="AD82" s="177">
        <f t="shared" si="37"/>
        <v>0</v>
      </c>
      <c r="AE82" s="179">
        <f t="shared" si="53"/>
        <v>0</v>
      </c>
      <c r="AF82" s="177">
        <f t="shared" si="37"/>
        <v>0</v>
      </c>
      <c r="AG82" s="178">
        <f t="shared" si="54"/>
        <v>0</v>
      </c>
      <c r="AH82" s="220">
        <f t="shared" si="38"/>
        <v>0</v>
      </c>
      <c r="AI82" s="179">
        <f t="shared" si="55"/>
        <v>0</v>
      </c>
      <c r="AJ82" s="177">
        <f t="shared" si="39"/>
        <v>0</v>
      </c>
      <c r="AK82" s="178">
        <f t="shared" si="56"/>
        <v>0</v>
      </c>
      <c r="AL82" s="177">
        <f t="shared" si="40"/>
        <v>0</v>
      </c>
      <c r="AM82" s="178">
        <f t="shared" si="57"/>
        <v>0</v>
      </c>
      <c r="AN82" s="220">
        <f t="shared" si="41"/>
        <v>0</v>
      </c>
      <c r="AO82" s="117">
        <f t="shared" si="58"/>
        <v>0</v>
      </c>
    </row>
    <row r="83" spans="1:41" s="65" customFormat="1" ht="15" customHeight="1">
      <c r="A83" s="66">
        <v>29</v>
      </c>
      <c r="B83" s="42">
        <v>25212162</v>
      </c>
      <c r="C83" s="43" t="s">
        <v>77</v>
      </c>
      <c r="D83" s="36">
        <v>19</v>
      </c>
      <c r="E83" s="75">
        <v>2.5099999999999998</v>
      </c>
      <c r="F83" s="56"/>
      <c r="G83" s="85"/>
      <c r="H83" s="86">
        <v>126024.53672262674</v>
      </c>
      <c r="I83" s="46">
        <f t="shared" si="42"/>
        <v>129805.27282430555</v>
      </c>
      <c r="J83" s="87">
        <f t="shared" si="43"/>
        <v>162256.59103038191</v>
      </c>
      <c r="K83" s="243">
        <f t="shared" si="44"/>
        <v>0</v>
      </c>
      <c r="L83" s="238"/>
      <c r="M83" s="47">
        <v>500</v>
      </c>
      <c r="N83" s="175">
        <f t="shared" si="30"/>
        <v>0</v>
      </c>
      <c r="O83" s="178">
        <f t="shared" si="45"/>
        <v>0</v>
      </c>
      <c r="P83" s="177">
        <f t="shared" si="31"/>
        <v>0</v>
      </c>
      <c r="Q83" s="178">
        <f t="shared" si="46"/>
        <v>0</v>
      </c>
      <c r="R83" s="177">
        <f t="shared" si="31"/>
        <v>0</v>
      </c>
      <c r="S83" s="178">
        <f t="shared" si="47"/>
        <v>0</v>
      </c>
      <c r="T83" s="177">
        <f t="shared" si="32"/>
        <v>0</v>
      </c>
      <c r="U83" s="179">
        <f t="shared" si="48"/>
        <v>0</v>
      </c>
      <c r="V83" s="177">
        <f t="shared" si="33"/>
        <v>0</v>
      </c>
      <c r="W83" s="178">
        <f t="shared" si="49"/>
        <v>0</v>
      </c>
      <c r="X83" s="177">
        <f t="shared" si="34"/>
        <v>0</v>
      </c>
      <c r="Y83" s="178">
        <f t="shared" si="50"/>
        <v>0</v>
      </c>
      <c r="Z83" s="177">
        <f t="shared" si="35"/>
        <v>0</v>
      </c>
      <c r="AA83" s="178">
        <f t="shared" si="51"/>
        <v>0</v>
      </c>
      <c r="AB83" s="177">
        <f t="shared" si="36"/>
        <v>0</v>
      </c>
      <c r="AC83" s="178">
        <f t="shared" si="52"/>
        <v>0</v>
      </c>
      <c r="AD83" s="177">
        <f t="shared" si="37"/>
        <v>0</v>
      </c>
      <c r="AE83" s="179">
        <f t="shared" si="53"/>
        <v>0</v>
      </c>
      <c r="AF83" s="177">
        <f t="shared" si="37"/>
        <v>0</v>
      </c>
      <c r="AG83" s="178">
        <f t="shared" si="54"/>
        <v>0</v>
      </c>
      <c r="AH83" s="220">
        <f t="shared" si="38"/>
        <v>0</v>
      </c>
      <c r="AI83" s="179">
        <f t="shared" si="55"/>
        <v>0</v>
      </c>
      <c r="AJ83" s="177">
        <f t="shared" si="39"/>
        <v>0</v>
      </c>
      <c r="AK83" s="178">
        <f t="shared" si="56"/>
        <v>0</v>
      </c>
      <c r="AL83" s="177">
        <f t="shared" si="40"/>
        <v>0</v>
      </c>
      <c r="AM83" s="178">
        <f t="shared" si="57"/>
        <v>0</v>
      </c>
      <c r="AN83" s="220">
        <f t="shared" si="41"/>
        <v>0</v>
      </c>
      <c r="AO83" s="117">
        <f t="shared" si="58"/>
        <v>0</v>
      </c>
    </row>
    <row r="84" spans="1:41" s="65" customFormat="1" ht="15" customHeight="1">
      <c r="A84" s="66">
        <v>30</v>
      </c>
      <c r="B84" s="42">
        <v>25212163</v>
      </c>
      <c r="C84" s="43" t="s">
        <v>78</v>
      </c>
      <c r="D84" s="36">
        <v>19</v>
      </c>
      <c r="E84" s="75">
        <v>2.6</v>
      </c>
      <c r="F84" s="56"/>
      <c r="G84" s="85"/>
      <c r="H84" s="86">
        <v>135059.55531849159</v>
      </c>
      <c r="I84" s="46">
        <f t="shared" si="42"/>
        <v>139111.34197804634</v>
      </c>
      <c r="J84" s="87">
        <f t="shared" si="43"/>
        <v>173889.17747255793</v>
      </c>
      <c r="K84" s="243">
        <f t="shared" si="44"/>
        <v>0</v>
      </c>
      <c r="L84" s="238"/>
      <c r="M84" s="47">
        <v>500</v>
      </c>
      <c r="N84" s="175">
        <f t="shared" si="30"/>
        <v>0</v>
      </c>
      <c r="O84" s="178">
        <f t="shared" si="45"/>
        <v>0</v>
      </c>
      <c r="P84" s="177">
        <f t="shared" si="31"/>
        <v>0</v>
      </c>
      <c r="Q84" s="178">
        <f t="shared" si="46"/>
        <v>0</v>
      </c>
      <c r="R84" s="177">
        <f t="shared" si="31"/>
        <v>0</v>
      </c>
      <c r="S84" s="178">
        <f t="shared" si="47"/>
        <v>0</v>
      </c>
      <c r="T84" s="177">
        <f t="shared" si="32"/>
        <v>0</v>
      </c>
      <c r="U84" s="179">
        <f t="shared" si="48"/>
        <v>0</v>
      </c>
      <c r="V84" s="177">
        <f t="shared" si="33"/>
        <v>0</v>
      </c>
      <c r="W84" s="178">
        <f t="shared" si="49"/>
        <v>0</v>
      </c>
      <c r="X84" s="177">
        <f t="shared" si="34"/>
        <v>0</v>
      </c>
      <c r="Y84" s="178">
        <f t="shared" si="50"/>
        <v>0</v>
      </c>
      <c r="Z84" s="177">
        <f t="shared" si="35"/>
        <v>0</v>
      </c>
      <c r="AA84" s="178">
        <f t="shared" si="51"/>
        <v>0</v>
      </c>
      <c r="AB84" s="177">
        <f t="shared" si="36"/>
        <v>0</v>
      </c>
      <c r="AC84" s="178">
        <f t="shared" si="52"/>
        <v>0</v>
      </c>
      <c r="AD84" s="177">
        <f t="shared" si="37"/>
        <v>0</v>
      </c>
      <c r="AE84" s="179">
        <f t="shared" si="53"/>
        <v>0</v>
      </c>
      <c r="AF84" s="177">
        <f t="shared" si="37"/>
        <v>0</v>
      </c>
      <c r="AG84" s="178">
        <f t="shared" si="54"/>
        <v>0</v>
      </c>
      <c r="AH84" s="220">
        <f t="shared" si="38"/>
        <v>0</v>
      </c>
      <c r="AI84" s="179">
        <f t="shared" si="55"/>
        <v>0</v>
      </c>
      <c r="AJ84" s="177">
        <f t="shared" si="39"/>
        <v>0</v>
      </c>
      <c r="AK84" s="178">
        <f t="shared" si="56"/>
        <v>0</v>
      </c>
      <c r="AL84" s="177">
        <f t="shared" si="40"/>
        <v>0</v>
      </c>
      <c r="AM84" s="178">
        <f t="shared" si="57"/>
        <v>0</v>
      </c>
      <c r="AN84" s="220">
        <f t="shared" si="41"/>
        <v>0</v>
      </c>
      <c r="AO84" s="117">
        <f t="shared" si="58"/>
        <v>0</v>
      </c>
    </row>
    <row r="85" spans="1:41" s="65" customFormat="1" ht="15" customHeight="1">
      <c r="A85" s="66">
        <v>31</v>
      </c>
      <c r="B85" s="42">
        <v>25212164</v>
      </c>
      <c r="C85" s="43" t="s">
        <v>79</v>
      </c>
      <c r="D85" s="36">
        <v>37</v>
      </c>
      <c r="E85" s="75">
        <v>2.0099999999999998</v>
      </c>
      <c r="F85" s="56"/>
      <c r="G85" s="85"/>
      <c r="H85" s="86">
        <v>157017.14854112582</v>
      </c>
      <c r="I85" s="46">
        <f t="shared" si="42"/>
        <v>161727.66299735958</v>
      </c>
      <c r="J85" s="87">
        <f t="shared" si="43"/>
        <v>202159.57874669947</v>
      </c>
      <c r="K85" s="243">
        <f t="shared" si="44"/>
        <v>0</v>
      </c>
      <c r="L85" s="238"/>
      <c r="M85" s="47">
        <v>500</v>
      </c>
      <c r="N85" s="175">
        <f t="shared" si="30"/>
        <v>0</v>
      </c>
      <c r="O85" s="178">
        <f t="shared" si="45"/>
        <v>0</v>
      </c>
      <c r="P85" s="177">
        <f t="shared" si="31"/>
        <v>0</v>
      </c>
      <c r="Q85" s="178">
        <f t="shared" si="46"/>
        <v>0</v>
      </c>
      <c r="R85" s="177">
        <f t="shared" si="31"/>
        <v>0</v>
      </c>
      <c r="S85" s="178">
        <f t="shared" si="47"/>
        <v>0</v>
      </c>
      <c r="T85" s="177">
        <f t="shared" si="32"/>
        <v>0</v>
      </c>
      <c r="U85" s="179">
        <f t="shared" si="48"/>
        <v>0</v>
      </c>
      <c r="V85" s="177">
        <f t="shared" si="33"/>
        <v>0</v>
      </c>
      <c r="W85" s="178">
        <f t="shared" si="49"/>
        <v>0</v>
      </c>
      <c r="X85" s="177">
        <f t="shared" si="34"/>
        <v>0</v>
      </c>
      <c r="Y85" s="178">
        <f t="shared" si="50"/>
        <v>0</v>
      </c>
      <c r="Z85" s="177">
        <f t="shared" si="35"/>
        <v>0</v>
      </c>
      <c r="AA85" s="178">
        <f t="shared" si="51"/>
        <v>0</v>
      </c>
      <c r="AB85" s="177">
        <f t="shared" si="36"/>
        <v>0</v>
      </c>
      <c r="AC85" s="178">
        <f t="shared" si="52"/>
        <v>0</v>
      </c>
      <c r="AD85" s="177">
        <f t="shared" si="37"/>
        <v>0</v>
      </c>
      <c r="AE85" s="179">
        <f t="shared" si="53"/>
        <v>0</v>
      </c>
      <c r="AF85" s="177">
        <f t="shared" si="37"/>
        <v>0</v>
      </c>
      <c r="AG85" s="178">
        <f t="shared" si="54"/>
        <v>0</v>
      </c>
      <c r="AH85" s="220">
        <f t="shared" si="38"/>
        <v>0</v>
      </c>
      <c r="AI85" s="179">
        <f t="shared" si="55"/>
        <v>0</v>
      </c>
      <c r="AJ85" s="177">
        <f t="shared" si="39"/>
        <v>0</v>
      </c>
      <c r="AK85" s="178">
        <f t="shared" si="56"/>
        <v>0</v>
      </c>
      <c r="AL85" s="177">
        <f t="shared" si="40"/>
        <v>0</v>
      </c>
      <c r="AM85" s="178">
        <f t="shared" si="57"/>
        <v>0</v>
      </c>
      <c r="AN85" s="220">
        <f t="shared" si="41"/>
        <v>0</v>
      </c>
      <c r="AO85" s="117">
        <f t="shared" si="58"/>
        <v>0</v>
      </c>
    </row>
    <row r="86" spans="1:41" s="65" customFormat="1" ht="15" customHeight="1">
      <c r="A86" s="66">
        <v>32</v>
      </c>
      <c r="B86" s="42">
        <v>25212165</v>
      </c>
      <c r="C86" s="43" t="s">
        <v>80</v>
      </c>
      <c r="D86" s="36">
        <v>37</v>
      </c>
      <c r="E86" s="75">
        <v>2.06</v>
      </c>
      <c r="F86" s="56"/>
      <c r="G86" s="85"/>
      <c r="H86" s="86">
        <v>164805.92179807418</v>
      </c>
      <c r="I86" s="46">
        <f t="shared" si="42"/>
        <v>169750.09945201641</v>
      </c>
      <c r="J86" s="87">
        <f t="shared" si="43"/>
        <v>212187.62431502051</v>
      </c>
      <c r="K86" s="243">
        <f t="shared" si="44"/>
        <v>0</v>
      </c>
      <c r="L86" s="238"/>
      <c r="M86" s="47">
        <v>500</v>
      </c>
      <c r="N86" s="175">
        <f t="shared" si="30"/>
        <v>0</v>
      </c>
      <c r="O86" s="178">
        <f t="shared" si="45"/>
        <v>0</v>
      </c>
      <c r="P86" s="177">
        <f t="shared" si="31"/>
        <v>0</v>
      </c>
      <c r="Q86" s="178">
        <f t="shared" si="46"/>
        <v>0</v>
      </c>
      <c r="R86" s="177">
        <f t="shared" si="31"/>
        <v>0</v>
      </c>
      <c r="S86" s="178">
        <f t="shared" si="47"/>
        <v>0</v>
      </c>
      <c r="T86" s="177">
        <f t="shared" si="32"/>
        <v>0</v>
      </c>
      <c r="U86" s="179">
        <f t="shared" si="48"/>
        <v>0</v>
      </c>
      <c r="V86" s="177">
        <f t="shared" si="33"/>
        <v>0</v>
      </c>
      <c r="W86" s="178">
        <f t="shared" si="49"/>
        <v>0</v>
      </c>
      <c r="X86" s="177">
        <f t="shared" si="34"/>
        <v>0</v>
      </c>
      <c r="Y86" s="178">
        <f t="shared" si="50"/>
        <v>0</v>
      </c>
      <c r="Z86" s="177">
        <f t="shared" si="35"/>
        <v>0</v>
      </c>
      <c r="AA86" s="178">
        <f t="shared" si="51"/>
        <v>0</v>
      </c>
      <c r="AB86" s="177">
        <f t="shared" si="36"/>
        <v>0</v>
      </c>
      <c r="AC86" s="178">
        <f t="shared" si="52"/>
        <v>0</v>
      </c>
      <c r="AD86" s="177">
        <f t="shared" si="37"/>
        <v>0</v>
      </c>
      <c r="AE86" s="179">
        <f t="shared" si="53"/>
        <v>0</v>
      </c>
      <c r="AF86" s="177">
        <f t="shared" si="37"/>
        <v>0</v>
      </c>
      <c r="AG86" s="178">
        <f t="shared" si="54"/>
        <v>0</v>
      </c>
      <c r="AH86" s="220">
        <f t="shared" si="38"/>
        <v>0</v>
      </c>
      <c r="AI86" s="179">
        <f t="shared" si="55"/>
        <v>0</v>
      </c>
      <c r="AJ86" s="177">
        <f t="shared" si="39"/>
        <v>0</v>
      </c>
      <c r="AK86" s="178">
        <f t="shared" si="56"/>
        <v>0</v>
      </c>
      <c r="AL86" s="177">
        <f t="shared" si="40"/>
        <v>0</v>
      </c>
      <c r="AM86" s="178">
        <f t="shared" si="57"/>
        <v>0</v>
      </c>
      <c r="AN86" s="220">
        <f t="shared" si="41"/>
        <v>0</v>
      </c>
      <c r="AO86" s="117">
        <f t="shared" si="58"/>
        <v>0</v>
      </c>
    </row>
    <row r="87" spans="1:41" s="65" customFormat="1" ht="15" customHeight="1">
      <c r="A87" s="66">
        <v>33</v>
      </c>
      <c r="B87" s="42">
        <v>25212166</v>
      </c>
      <c r="C87" s="43" t="s">
        <v>81</v>
      </c>
      <c r="D87" s="36">
        <v>37</v>
      </c>
      <c r="E87" s="75">
        <v>2.25</v>
      </c>
      <c r="F87" s="56"/>
      <c r="G87" s="85"/>
      <c r="H87" s="86">
        <v>196499.8249241132</v>
      </c>
      <c r="I87" s="46">
        <f t="shared" si="42"/>
        <v>202394.81967183659</v>
      </c>
      <c r="J87" s="87">
        <f t="shared" si="43"/>
        <v>252993.52458979574</v>
      </c>
      <c r="K87" s="243">
        <f t="shared" si="44"/>
        <v>0</v>
      </c>
      <c r="L87" s="238"/>
      <c r="M87" s="47">
        <v>500</v>
      </c>
      <c r="N87" s="175">
        <f t="shared" si="30"/>
        <v>0</v>
      </c>
      <c r="O87" s="178">
        <f t="shared" si="45"/>
        <v>0</v>
      </c>
      <c r="P87" s="177">
        <f t="shared" si="31"/>
        <v>0</v>
      </c>
      <c r="Q87" s="178">
        <f t="shared" si="46"/>
        <v>0</v>
      </c>
      <c r="R87" s="177">
        <f t="shared" si="31"/>
        <v>0</v>
      </c>
      <c r="S87" s="178">
        <f t="shared" si="47"/>
        <v>0</v>
      </c>
      <c r="T87" s="177">
        <f t="shared" si="32"/>
        <v>0</v>
      </c>
      <c r="U87" s="179">
        <f t="shared" si="48"/>
        <v>0</v>
      </c>
      <c r="V87" s="177">
        <f t="shared" si="33"/>
        <v>0</v>
      </c>
      <c r="W87" s="178">
        <f t="shared" si="49"/>
        <v>0</v>
      </c>
      <c r="X87" s="177">
        <f t="shared" si="34"/>
        <v>0</v>
      </c>
      <c r="Y87" s="178">
        <f t="shared" si="50"/>
        <v>0</v>
      </c>
      <c r="Z87" s="177">
        <f t="shared" si="35"/>
        <v>0</v>
      </c>
      <c r="AA87" s="178">
        <f t="shared" si="51"/>
        <v>0</v>
      </c>
      <c r="AB87" s="177">
        <f t="shared" si="36"/>
        <v>0</v>
      </c>
      <c r="AC87" s="178">
        <f t="shared" si="52"/>
        <v>0</v>
      </c>
      <c r="AD87" s="177">
        <f t="shared" si="37"/>
        <v>0</v>
      </c>
      <c r="AE87" s="179">
        <f t="shared" si="53"/>
        <v>0</v>
      </c>
      <c r="AF87" s="177">
        <f t="shared" si="37"/>
        <v>0</v>
      </c>
      <c r="AG87" s="178">
        <f t="shared" si="54"/>
        <v>0</v>
      </c>
      <c r="AH87" s="220">
        <f t="shared" si="38"/>
        <v>0</v>
      </c>
      <c r="AI87" s="179">
        <f t="shared" si="55"/>
        <v>0</v>
      </c>
      <c r="AJ87" s="177">
        <f t="shared" si="39"/>
        <v>0</v>
      </c>
      <c r="AK87" s="178">
        <f t="shared" si="56"/>
        <v>0</v>
      </c>
      <c r="AL87" s="177">
        <f t="shared" si="40"/>
        <v>0</v>
      </c>
      <c r="AM87" s="178">
        <f t="shared" si="57"/>
        <v>0</v>
      </c>
      <c r="AN87" s="220">
        <f t="shared" si="41"/>
        <v>0</v>
      </c>
      <c r="AO87" s="117">
        <f t="shared" si="58"/>
        <v>0</v>
      </c>
    </row>
    <row r="88" spans="1:41" s="65" customFormat="1" ht="15" customHeight="1">
      <c r="A88" s="66">
        <v>34</v>
      </c>
      <c r="B88" s="42">
        <v>25212167</v>
      </c>
      <c r="C88" s="43" t="s">
        <v>82</v>
      </c>
      <c r="D88" s="36">
        <v>37</v>
      </c>
      <c r="E88" s="75">
        <v>2.5099999999999998</v>
      </c>
      <c r="F88" s="56"/>
      <c r="G88" s="85"/>
      <c r="H88" s="86">
        <v>244261.39394098386</v>
      </c>
      <c r="I88" s="46">
        <f t="shared" si="42"/>
        <v>251589.23575921339</v>
      </c>
      <c r="J88" s="87">
        <f t="shared" si="43"/>
        <v>314486.54469901673</v>
      </c>
      <c r="K88" s="243">
        <f t="shared" si="44"/>
        <v>0</v>
      </c>
      <c r="L88" s="238"/>
      <c r="M88" s="47">
        <v>500</v>
      </c>
      <c r="N88" s="175">
        <f t="shared" si="30"/>
        <v>0</v>
      </c>
      <c r="O88" s="178">
        <f t="shared" si="45"/>
        <v>0</v>
      </c>
      <c r="P88" s="177">
        <f t="shared" si="31"/>
        <v>0</v>
      </c>
      <c r="Q88" s="178">
        <f t="shared" si="46"/>
        <v>0</v>
      </c>
      <c r="R88" s="177">
        <f t="shared" si="31"/>
        <v>0</v>
      </c>
      <c r="S88" s="178">
        <f t="shared" si="47"/>
        <v>0</v>
      </c>
      <c r="T88" s="177">
        <f t="shared" si="32"/>
        <v>0</v>
      </c>
      <c r="U88" s="179">
        <f t="shared" si="48"/>
        <v>0</v>
      </c>
      <c r="V88" s="177">
        <f t="shared" si="33"/>
        <v>0</v>
      </c>
      <c r="W88" s="178">
        <f t="shared" si="49"/>
        <v>0</v>
      </c>
      <c r="X88" s="177">
        <f t="shared" si="34"/>
        <v>0</v>
      </c>
      <c r="Y88" s="178">
        <f t="shared" si="50"/>
        <v>0</v>
      </c>
      <c r="Z88" s="177">
        <f t="shared" si="35"/>
        <v>0</v>
      </c>
      <c r="AA88" s="178">
        <f t="shared" si="51"/>
        <v>0</v>
      </c>
      <c r="AB88" s="177">
        <f t="shared" si="36"/>
        <v>0</v>
      </c>
      <c r="AC88" s="178">
        <f t="shared" si="52"/>
        <v>0</v>
      </c>
      <c r="AD88" s="177">
        <f t="shared" si="37"/>
        <v>0</v>
      </c>
      <c r="AE88" s="179">
        <f t="shared" si="53"/>
        <v>0</v>
      </c>
      <c r="AF88" s="177">
        <f t="shared" si="37"/>
        <v>0</v>
      </c>
      <c r="AG88" s="178">
        <f t="shared" si="54"/>
        <v>0</v>
      </c>
      <c r="AH88" s="220">
        <f t="shared" si="38"/>
        <v>0</v>
      </c>
      <c r="AI88" s="179">
        <f t="shared" si="55"/>
        <v>0</v>
      </c>
      <c r="AJ88" s="177">
        <f t="shared" si="39"/>
        <v>0</v>
      </c>
      <c r="AK88" s="178">
        <f t="shared" si="56"/>
        <v>0</v>
      </c>
      <c r="AL88" s="177">
        <f t="shared" si="40"/>
        <v>0</v>
      </c>
      <c r="AM88" s="178">
        <f t="shared" si="57"/>
        <v>0</v>
      </c>
      <c r="AN88" s="220">
        <f t="shared" si="41"/>
        <v>0</v>
      </c>
      <c r="AO88" s="117">
        <f t="shared" si="58"/>
        <v>0</v>
      </c>
    </row>
    <row r="89" spans="1:41" s="65" customFormat="1" ht="15" customHeight="1">
      <c r="A89" s="66">
        <v>35</v>
      </c>
      <c r="B89" s="42">
        <v>25212168</v>
      </c>
      <c r="C89" s="43" t="s">
        <v>83</v>
      </c>
      <c r="D89" s="36">
        <v>37</v>
      </c>
      <c r="E89" s="75">
        <v>2.6</v>
      </c>
      <c r="F89" s="56"/>
      <c r="G89" s="85"/>
      <c r="H89" s="86">
        <v>262869.21964496135</v>
      </c>
      <c r="I89" s="46">
        <f t="shared" si="42"/>
        <v>270755.2962343102</v>
      </c>
      <c r="J89" s="87">
        <f t="shared" si="43"/>
        <v>338444.12029288773</v>
      </c>
      <c r="K89" s="243">
        <f t="shared" si="44"/>
        <v>0</v>
      </c>
      <c r="L89" s="238"/>
      <c r="M89" s="47">
        <v>250</v>
      </c>
      <c r="N89" s="175">
        <f t="shared" si="30"/>
        <v>0</v>
      </c>
      <c r="O89" s="178">
        <f t="shared" si="45"/>
        <v>0</v>
      </c>
      <c r="P89" s="177">
        <f t="shared" si="31"/>
        <v>0</v>
      </c>
      <c r="Q89" s="178">
        <f t="shared" si="46"/>
        <v>0</v>
      </c>
      <c r="R89" s="177">
        <f t="shared" si="31"/>
        <v>0</v>
      </c>
      <c r="S89" s="178">
        <f t="shared" si="47"/>
        <v>0</v>
      </c>
      <c r="T89" s="177">
        <f t="shared" si="32"/>
        <v>0</v>
      </c>
      <c r="U89" s="179">
        <f t="shared" si="48"/>
        <v>0</v>
      </c>
      <c r="V89" s="177">
        <f t="shared" si="33"/>
        <v>0</v>
      </c>
      <c r="W89" s="178">
        <f t="shared" si="49"/>
        <v>0</v>
      </c>
      <c r="X89" s="177">
        <f t="shared" si="34"/>
        <v>0</v>
      </c>
      <c r="Y89" s="178">
        <f t="shared" si="50"/>
        <v>0</v>
      </c>
      <c r="Z89" s="177">
        <f t="shared" si="35"/>
        <v>0</v>
      </c>
      <c r="AA89" s="178">
        <f t="shared" si="51"/>
        <v>0</v>
      </c>
      <c r="AB89" s="177">
        <f t="shared" si="36"/>
        <v>0</v>
      </c>
      <c r="AC89" s="178">
        <f t="shared" si="52"/>
        <v>0</v>
      </c>
      <c r="AD89" s="177">
        <f t="shared" si="37"/>
        <v>0</v>
      </c>
      <c r="AE89" s="179">
        <f t="shared" si="53"/>
        <v>0</v>
      </c>
      <c r="AF89" s="177">
        <f t="shared" si="37"/>
        <v>0</v>
      </c>
      <c r="AG89" s="178">
        <f t="shared" si="54"/>
        <v>0</v>
      </c>
      <c r="AH89" s="220">
        <f t="shared" si="38"/>
        <v>0</v>
      </c>
      <c r="AI89" s="179">
        <f t="shared" si="55"/>
        <v>0</v>
      </c>
      <c r="AJ89" s="177">
        <f t="shared" si="39"/>
        <v>0</v>
      </c>
      <c r="AK89" s="178">
        <f t="shared" si="56"/>
        <v>0</v>
      </c>
      <c r="AL89" s="177">
        <f t="shared" si="40"/>
        <v>0</v>
      </c>
      <c r="AM89" s="178">
        <f t="shared" si="57"/>
        <v>0</v>
      </c>
      <c r="AN89" s="220">
        <f t="shared" si="41"/>
        <v>0</v>
      </c>
      <c r="AO89" s="117">
        <f t="shared" si="58"/>
        <v>0</v>
      </c>
    </row>
    <row r="90" spans="1:41" s="65" customFormat="1" ht="15" customHeight="1">
      <c r="A90" s="66">
        <v>36</v>
      </c>
      <c r="B90" s="42">
        <v>25212169</v>
      </c>
      <c r="C90" s="43" t="s">
        <v>84</v>
      </c>
      <c r="D90" s="36">
        <v>37</v>
      </c>
      <c r="E90" s="75">
        <v>2.84</v>
      </c>
      <c r="F90" s="56"/>
      <c r="G90" s="85"/>
      <c r="H90" s="86">
        <v>313063.91976065404</v>
      </c>
      <c r="I90" s="46">
        <f t="shared" si="42"/>
        <v>322455.83735347365</v>
      </c>
      <c r="J90" s="87">
        <f t="shared" si="43"/>
        <v>403069.79669184203</v>
      </c>
      <c r="K90" s="243">
        <f t="shared" si="44"/>
        <v>0</v>
      </c>
      <c r="L90" s="238"/>
      <c r="M90" s="47">
        <v>250</v>
      </c>
      <c r="N90" s="175">
        <f t="shared" si="30"/>
        <v>0</v>
      </c>
      <c r="O90" s="178">
        <f t="shared" si="45"/>
        <v>0</v>
      </c>
      <c r="P90" s="177">
        <f t="shared" si="31"/>
        <v>0</v>
      </c>
      <c r="Q90" s="178">
        <f t="shared" si="46"/>
        <v>0</v>
      </c>
      <c r="R90" s="177">
        <f t="shared" si="31"/>
        <v>0</v>
      </c>
      <c r="S90" s="178">
        <f t="shared" si="47"/>
        <v>0</v>
      </c>
      <c r="T90" s="177">
        <f t="shared" si="32"/>
        <v>0</v>
      </c>
      <c r="U90" s="179">
        <f t="shared" si="48"/>
        <v>0</v>
      </c>
      <c r="V90" s="177">
        <f t="shared" si="33"/>
        <v>0</v>
      </c>
      <c r="W90" s="178">
        <f t="shared" si="49"/>
        <v>0</v>
      </c>
      <c r="X90" s="177">
        <f t="shared" si="34"/>
        <v>0</v>
      </c>
      <c r="Y90" s="178">
        <f t="shared" si="50"/>
        <v>0</v>
      </c>
      <c r="Z90" s="177">
        <f t="shared" si="35"/>
        <v>0</v>
      </c>
      <c r="AA90" s="178">
        <f t="shared" si="51"/>
        <v>0</v>
      </c>
      <c r="AB90" s="177">
        <f t="shared" si="36"/>
        <v>0</v>
      </c>
      <c r="AC90" s="178">
        <f t="shared" si="52"/>
        <v>0</v>
      </c>
      <c r="AD90" s="177">
        <f t="shared" si="37"/>
        <v>0</v>
      </c>
      <c r="AE90" s="179">
        <f t="shared" si="53"/>
        <v>0</v>
      </c>
      <c r="AF90" s="177">
        <f t="shared" si="37"/>
        <v>0</v>
      </c>
      <c r="AG90" s="178">
        <f t="shared" si="54"/>
        <v>0</v>
      </c>
      <c r="AH90" s="220">
        <f t="shared" si="38"/>
        <v>0</v>
      </c>
      <c r="AI90" s="179">
        <f t="shared" si="55"/>
        <v>0</v>
      </c>
      <c r="AJ90" s="177">
        <f t="shared" si="39"/>
        <v>0</v>
      </c>
      <c r="AK90" s="178">
        <f t="shared" si="56"/>
        <v>0</v>
      </c>
      <c r="AL90" s="177">
        <f t="shared" si="40"/>
        <v>0</v>
      </c>
      <c r="AM90" s="178">
        <f t="shared" si="57"/>
        <v>0</v>
      </c>
      <c r="AN90" s="220">
        <f t="shared" si="41"/>
        <v>0</v>
      </c>
      <c r="AO90" s="117">
        <f t="shared" si="58"/>
        <v>0</v>
      </c>
    </row>
    <row r="91" spans="1:41" s="65" customFormat="1" ht="15" customHeight="1">
      <c r="A91" s="66">
        <v>37</v>
      </c>
      <c r="B91" s="42">
        <v>25212170</v>
      </c>
      <c r="C91" s="43" t="s">
        <v>85</v>
      </c>
      <c r="D91" s="36">
        <v>37</v>
      </c>
      <c r="E91" s="75">
        <v>2.9</v>
      </c>
      <c r="F91" s="56"/>
      <c r="G91" s="85"/>
      <c r="H91" s="86">
        <v>326244.02207720018</v>
      </c>
      <c r="I91" s="46">
        <f t="shared" si="42"/>
        <v>336031.34273951617</v>
      </c>
      <c r="J91" s="87">
        <f t="shared" si="43"/>
        <v>420039.17842439521</v>
      </c>
      <c r="K91" s="243">
        <f t="shared" si="44"/>
        <v>0</v>
      </c>
      <c r="L91" s="238"/>
      <c r="M91" s="47">
        <v>250</v>
      </c>
      <c r="N91" s="175">
        <f t="shared" si="30"/>
        <v>0</v>
      </c>
      <c r="O91" s="178">
        <f t="shared" si="45"/>
        <v>0</v>
      </c>
      <c r="P91" s="177">
        <f t="shared" si="31"/>
        <v>0</v>
      </c>
      <c r="Q91" s="178">
        <f t="shared" si="46"/>
        <v>0</v>
      </c>
      <c r="R91" s="177">
        <f t="shared" si="31"/>
        <v>0</v>
      </c>
      <c r="S91" s="178">
        <f t="shared" si="47"/>
        <v>0</v>
      </c>
      <c r="T91" s="177">
        <f t="shared" si="32"/>
        <v>0</v>
      </c>
      <c r="U91" s="179">
        <f t="shared" si="48"/>
        <v>0</v>
      </c>
      <c r="V91" s="177">
        <f t="shared" si="33"/>
        <v>0</v>
      </c>
      <c r="W91" s="178">
        <f t="shared" si="49"/>
        <v>0</v>
      </c>
      <c r="X91" s="177">
        <f t="shared" si="34"/>
        <v>0</v>
      </c>
      <c r="Y91" s="178">
        <f t="shared" si="50"/>
        <v>0</v>
      </c>
      <c r="Z91" s="177">
        <f t="shared" si="35"/>
        <v>0</v>
      </c>
      <c r="AA91" s="178">
        <f t="shared" si="51"/>
        <v>0</v>
      </c>
      <c r="AB91" s="177">
        <f t="shared" si="36"/>
        <v>0</v>
      </c>
      <c r="AC91" s="178">
        <f t="shared" si="52"/>
        <v>0</v>
      </c>
      <c r="AD91" s="177">
        <f t="shared" si="37"/>
        <v>0</v>
      </c>
      <c r="AE91" s="179">
        <f t="shared" si="53"/>
        <v>0</v>
      </c>
      <c r="AF91" s="177">
        <f t="shared" si="37"/>
        <v>0</v>
      </c>
      <c r="AG91" s="178">
        <f t="shared" si="54"/>
        <v>0</v>
      </c>
      <c r="AH91" s="220">
        <f t="shared" si="38"/>
        <v>0</v>
      </c>
      <c r="AI91" s="179">
        <f t="shared" si="55"/>
        <v>0</v>
      </c>
      <c r="AJ91" s="177">
        <f t="shared" si="39"/>
        <v>0</v>
      </c>
      <c r="AK91" s="178">
        <f t="shared" si="56"/>
        <v>0</v>
      </c>
      <c r="AL91" s="177">
        <f t="shared" si="40"/>
        <v>0</v>
      </c>
      <c r="AM91" s="178">
        <f t="shared" si="57"/>
        <v>0</v>
      </c>
      <c r="AN91" s="220">
        <f t="shared" si="41"/>
        <v>0</v>
      </c>
      <c r="AO91" s="117">
        <f t="shared" si="58"/>
        <v>0</v>
      </c>
    </row>
    <row r="92" spans="1:41" s="65" customFormat="1" ht="15" customHeight="1">
      <c r="A92" s="66">
        <v>38</v>
      </c>
      <c r="B92" s="42">
        <v>25212171</v>
      </c>
      <c r="C92" s="43" t="s">
        <v>86</v>
      </c>
      <c r="D92" s="36">
        <v>37</v>
      </c>
      <c r="E92" s="75">
        <v>3.15</v>
      </c>
      <c r="F92" s="56"/>
      <c r="G92" s="85"/>
      <c r="H92" s="86">
        <v>384608.72765616426</v>
      </c>
      <c r="I92" s="46">
        <f t="shared" si="42"/>
        <v>396146.98948584922</v>
      </c>
      <c r="J92" s="87">
        <f t="shared" si="43"/>
        <v>495183.73685731151</v>
      </c>
      <c r="K92" s="243">
        <f t="shared" si="44"/>
        <v>0</v>
      </c>
      <c r="L92" s="238"/>
      <c r="M92" s="47">
        <v>250</v>
      </c>
      <c r="N92" s="175">
        <f t="shared" si="30"/>
        <v>0</v>
      </c>
      <c r="O92" s="178">
        <f t="shared" si="45"/>
        <v>0</v>
      </c>
      <c r="P92" s="177">
        <f t="shared" si="31"/>
        <v>0</v>
      </c>
      <c r="Q92" s="178">
        <f t="shared" si="46"/>
        <v>0</v>
      </c>
      <c r="R92" s="177">
        <f t="shared" si="31"/>
        <v>0</v>
      </c>
      <c r="S92" s="178">
        <f t="shared" si="47"/>
        <v>0</v>
      </c>
      <c r="T92" s="177">
        <f t="shared" si="32"/>
        <v>0</v>
      </c>
      <c r="U92" s="179">
        <f t="shared" si="48"/>
        <v>0</v>
      </c>
      <c r="V92" s="177">
        <f t="shared" si="33"/>
        <v>0</v>
      </c>
      <c r="W92" s="178">
        <f t="shared" si="49"/>
        <v>0</v>
      </c>
      <c r="X92" s="177">
        <f t="shared" si="34"/>
        <v>0</v>
      </c>
      <c r="Y92" s="178">
        <f t="shared" si="50"/>
        <v>0</v>
      </c>
      <c r="Z92" s="177">
        <f t="shared" si="35"/>
        <v>0</v>
      </c>
      <c r="AA92" s="178">
        <f t="shared" si="51"/>
        <v>0</v>
      </c>
      <c r="AB92" s="177">
        <f t="shared" si="36"/>
        <v>0</v>
      </c>
      <c r="AC92" s="178">
        <f t="shared" si="52"/>
        <v>0</v>
      </c>
      <c r="AD92" s="177">
        <f t="shared" si="37"/>
        <v>0</v>
      </c>
      <c r="AE92" s="179">
        <f t="shared" si="53"/>
        <v>0</v>
      </c>
      <c r="AF92" s="177">
        <f t="shared" si="37"/>
        <v>0</v>
      </c>
      <c r="AG92" s="178">
        <f t="shared" si="54"/>
        <v>0</v>
      </c>
      <c r="AH92" s="220">
        <f t="shared" si="38"/>
        <v>0</v>
      </c>
      <c r="AI92" s="179">
        <f t="shared" si="55"/>
        <v>0</v>
      </c>
      <c r="AJ92" s="177">
        <f t="shared" si="39"/>
        <v>0</v>
      </c>
      <c r="AK92" s="178">
        <f t="shared" si="56"/>
        <v>0</v>
      </c>
      <c r="AL92" s="177">
        <f t="shared" si="40"/>
        <v>0</v>
      </c>
      <c r="AM92" s="178">
        <f t="shared" si="57"/>
        <v>0</v>
      </c>
      <c r="AN92" s="220">
        <f t="shared" si="41"/>
        <v>0</v>
      </c>
      <c r="AO92" s="117">
        <f t="shared" si="58"/>
        <v>0</v>
      </c>
    </row>
    <row r="93" spans="1:41" s="65" customFormat="1" ht="15" customHeight="1">
      <c r="A93" s="66">
        <v>39</v>
      </c>
      <c r="B93" s="42">
        <v>25212172</v>
      </c>
      <c r="C93" s="43" t="s">
        <v>87</v>
      </c>
      <c r="D93" s="36">
        <v>37</v>
      </c>
      <c r="E93" s="75">
        <v>3.66</v>
      </c>
      <c r="F93" s="56"/>
      <c r="G93" s="85"/>
      <c r="H93" s="86">
        <v>518418.0929844366</v>
      </c>
      <c r="I93" s="46">
        <f t="shared" si="42"/>
        <v>533970.6357739697</v>
      </c>
      <c r="J93" s="87">
        <f t="shared" si="43"/>
        <v>667463.29471746203</v>
      </c>
      <c r="K93" s="243">
        <f t="shared" si="44"/>
        <v>0</v>
      </c>
      <c r="L93" s="238"/>
      <c r="M93" s="47">
        <v>200</v>
      </c>
      <c r="N93" s="175">
        <f t="shared" si="30"/>
        <v>0</v>
      </c>
      <c r="O93" s="178">
        <f t="shared" si="45"/>
        <v>0</v>
      </c>
      <c r="P93" s="177">
        <f t="shared" si="31"/>
        <v>0</v>
      </c>
      <c r="Q93" s="178">
        <f t="shared" si="46"/>
        <v>0</v>
      </c>
      <c r="R93" s="177">
        <f t="shared" si="31"/>
        <v>0</v>
      </c>
      <c r="S93" s="178">
        <f t="shared" si="47"/>
        <v>0</v>
      </c>
      <c r="T93" s="177">
        <f t="shared" si="32"/>
        <v>0</v>
      </c>
      <c r="U93" s="179">
        <f t="shared" si="48"/>
        <v>0</v>
      </c>
      <c r="V93" s="177">
        <f t="shared" si="33"/>
        <v>0</v>
      </c>
      <c r="W93" s="178">
        <f t="shared" si="49"/>
        <v>0</v>
      </c>
      <c r="X93" s="177">
        <f t="shared" si="34"/>
        <v>0</v>
      </c>
      <c r="Y93" s="178">
        <f t="shared" si="50"/>
        <v>0</v>
      </c>
      <c r="Z93" s="177">
        <f t="shared" si="35"/>
        <v>0</v>
      </c>
      <c r="AA93" s="178">
        <f t="shared" si="51"/>
        <v>0</v>
      </c>
      <c r="AB93" s="177">
        <f t="shared" si="36"/>
        <v>0</v>
      </c>
      <c r="AC93" s="178">
        <f t="shared" si="52"/>
        <v>0</v>
      </c>
      <c r="AD93" s="177">
        <f t="shared" si="37"/>
        <v>0</v>
      </c>
      <c r="AE93" s="179">
        <f t="shared" si="53"/>
        <v>0</v>
      </c>
      <c r="AF93" s="177">
        <f t="shared" si="37"/>
        <v>0</v>
      </c>
      <c r="AG93" s="178">
        <f t="shared" si="54"/>
        <v>0</v>
      </c>
      <c r="AH93" s="220">
        <f t="shared" si="38"/>
        <v>0</v>
      </c>
      <c r="AI93" s="179">
        <f t="shared" si="55"/>
        <v>0</v>
      </c>
      <c r="AJ93" s="177">
        <f t="shared" si="39"/>
        <v>0</v>
      </c>
      <c r="AK93" s="178">
        <f t="shared" si="56"/>
        <v>0</v>
      </c>
      <c r="AL93" s="177">
        <f t="shared" si="40"/>
        <v>0</v>
      </c>
      <c r="AM93" s="178">
        <f t="shared" si="57"/>
        <v>0</v>
      </c>
      <c r="AN93" s="220">
        <f t="shared" si="41"/>
        <v>0</v>
      </c>
      <c r="AO93" s="117">
        <f t="shared" si="58"/>
        <v>0</v>
      </c>
    </row>
    <row r="94" spans="1:41" s="65" customFormat="1" ht="15" customHeight="1">
      <c r="A94" s="66">
        <v>40</v>
      </c>
      <c r="B94" s="42">
        <v>25212173</v>
      </c>
      <c r="C94" s="43" t="s">
        <v>88</v>
      </c>
      <c r="D94" s="36">
        <v>61</v>
      </c>
      <c r="E94" s="75">
        <v>3.2</v>
      </c>
      <c r="F94" s="56"/>
      <c r="G94" s="85"/>
      <c r="H94" s="86">
        <v>652794.72753526538</v>
      </c>
      <c r="I94" s="46">
        <f t="shared" si="42"/>
        <v>672378.56936132337</v>
      </c>
      <c r="J94" s="87">
        <f t="shared" si="43"/>
        <v>840473.21170165413</v>
      </c>
      <c r="K94" s="243">
        <f t="shared" si="44"/>
        <v>0</v>
      </c>
      <c r="L94" s="238"/>
      <c r="M94" s="47">
        <v>200</v>
      </c>
      <c r="N94" s="175">
        <f t="shared" si="30"/>
        <v>0</v>
      </c>
      <c r="O94" s="178">
        <f t="shared" si="45"/>
        <v>0</v>
      </c>
      <c r="P94" s="177">
        <f t="shared" si="31"/>
        <v>0</v>
      </c>
      <c r="Q94" s="178">
        <f t="shared" si="46"/>
        <v>0</v>
      </c>
      <c r="R94" s="177">
        <f t="shared" si="31"/>
        <v>0</v>
      </c>
      <c r="S94" s="178">
        <f t="shared" si="47"/>
        <v>0</v>
      </c>
      <c r="T94" s="177">
        <f t="shared" si="32"/>
        <v>0</v>
      </c>
      <c r="U94" s="179">
        <f t="shared" si="48"/>
        <v>0</v>
      </c>
      <c r="V94" s="177">
        <f t="shared" si="33"/>
        <v>0</v>
      </c>
      <c r="W94" s="178">
        <f t="shared" si="49"/>
        <v>0</v>
      </c>
      <c r="X94" s="177">
        <f t="shared" si="34"/>
        <v>0</v>
      </c>
      <c r="Y94" s="178">
        <f t="shared" si="50"/>
        <v>0</v>
      </c>
      <c r="Z94" s="177">
        <f t="shared" si="35"/>
        <v>0</v>
      </c>
      <c r="AA94" s="178">
        <f t="shared" si="51"/>
        <v>0</v>
      </c>
      <c r="AB94" s="177">
        <f t="shared" si="36"/>
        <v>0</v>
      </c>
      <c r="AC94" s="178">
        <f t="shared" si="52"/>
        <v>0</v>
      </c>
      <c r="AD94" s="177">
        <f t="shared" si="37"/>
        <v>0</v>
      </c>
      <c r="AE94" s="179">
        <f t="shared" si="53"/>
        <v>0</v>
      </c>
      <c r="AF94" s="177">
        <f t="shared" si="37"/>
        <v>0</v>
      </c>
      <c r="AG94" s="178">
        <f t="shared" si="54"/>
        <v>0</v>
      </c>
      <c r="AH94" s="220">
        <f t="shared" si="38"/>
        <v>0</v>
      </c>
      <c r="AI94" s="179">
        <f t="shared" si="55"/>
        <v>0</v>
      </c>
      <c r="AJ94" s="177">
        <f t="shared" si="39"/>
        <v>0</v>
      </c>
      <c r="AK94" s="178">
        <f t="shared" si="56"/>
        <v>0</v>
      </c>
      <c r="AL94" s="177">
        <f t="shared" si="40"/>
        <v>0</v>
      </c>
      <c r="AM94" s="178">
        <f t="shared" si="57"/>
        <v>0</v>
      </c>
      <c r="AN94" s="220">
        <f t="shared" si="41"/>
        <v>0</v>
      </c>
      <c r="AO94" s="117">
        <f t="shared" si="58"/>
        <v>0</v>
      </c>
    </row>
    <row r="95" spans="1:41" s="65" customFormat="1" ht="15" customHeight="1">
      <c r="A95" s="66">
        <v>41</v>
      </c>
      <c r="B95" s="42">
        <v>25212174</v>
      </c>
      <c r="C95" s="43" t="s">
        <v>89</v>
      </c>
      <c r="D95" s="36">
        <v>61</v>
      </c>
      <c r="E95" s="75">
        <v>3.6</v>
      </c>
      <c r="F95" s="56"/>
      <c r="G95" s="85"/>
      <c r="H95" s="86">
        <v>824316.9538496969</v>
      </c>
      <c r="I95" s="46">
        <f t="shared" si="42"/>
        <v>849046.46246518788</v>
      </c>
      <c r="J95" s="87">
        <f t="shared" si="43"/>
        <v>1061308.0780814849</v>
      </c>
      <c r="K95" s="243">
        <f t="shared" si="44"/>
        <v>0</v>
      </c>
      <c r="L95" s="238"/>
      <c r="M95" s="47">
        <v>200</v>
      </c>
      <c r="N95" s="175">
        <f t="shared" si="30"/>
        <v>0</v>
      </c>
      <c r="O95" s="178">
        <f t="shared" si="45"/>
        <v>0</v>
      </c>
      <c r="P95" s="177">
        <f t="shared" si="31"/>
        <v>0</v>
      </c>
      <c r="Q95" s="178">
        <f t="shared" si="46"/>
        <v>0</v>
      </c>
      <c r="R95" s="177">
        <f t="shared" si="31"/>
        <v>0</v>
      </c>
      <c r="S95" s="178">
        <f t="shared" si="47"/>
        <v>0</v>
      </c>
      <c r="T95" s="177">
        <f t="shared" si="32"/>
        <v>0</v>
      </c>
      <c r="U95" s="179">
        <f t="shared" si="48"/>
        <v>0</v>
      </c>
      <c r="V95" s="177">
        <f t="shared" si="33"/>
        <v>0</v>
      </c>
      <c r="W95" s="178">
        <f t="shared" si="49"/>
        <v>0</v>
      </c>
      <c r="X95" s="177">
        <f t="shared" si="34"/>
        <v>0</v>
      </c>
      <c r="Y95" s="178">
        <f t="shared" si="50"/>
        <v>0</v>
      </c>
      <c r="Z95" s="177">
        <f t="shared" si="35"/>
        <v>0</v>
      </c>
      <c r="AA95" s="178">
        <f t="shared" si="51"/>
        <v>0</v>
      </c>
      <c r="AB95" s="177">
        <f t="shared" si="36"/>
        <v>0</v>
      </c>
      <c r="AC95" s="178">
        <f t="shared" si="52"/>
        <v>0</v>
      </c>
      <c r="AD95" s="177">
        <f t="shared" si="37"/>
        <v>0</v>
      </c>
      <c r="AE95" s="179">
        <f t="shared" si="53"/>
        <v>0</v>
      </c>
      <c r="AF95" s="177">
        <f t="shared" si="37"/>
        <v>0</v>
      </c>
      <c r="AG95" s="178">
        <f t="shared" si="54"/>
        <v>0</v>
      </c>
      <c r="AH95" s="220">
        <f t="shared" si="38"/>
        <v>0</v>
      </c>
      <c r="AI95" s="179">
        <f t="shared" si="55"/>
        <v>0</v>
      </c>
      <c r="AJ95" s="177">
        <f t="shared" si="39"/>
        <v>0</v>
      </c>
      <c r="AK95" s="178">
        <f t="shared" si="56"/>
        <v>0</v>
      </c>
      <c r="AL95" s="177">
        <f t="shared" si="40"/>
        <v>0</v>
      </c>
      <c r="AM95" s="178">
        <f t="shared" si="57"/>
        <v>0</v>
      </c>
      <c r="AN95" s="220">
        <f t="shared" si="41"/>
        <v>0</v>
      </c>
      <c r="AO95" s="117">
        <f t="shared" si="58"/>
        <v>0</v>
      </c>
    </row>
    <row r="96" spans="1:41" s="65" customFormat="1" ht="15" customHeight="1" thickBot="1">
      <c r="A96" s="67">
        <v>42</v>
      </c>
      <c r="B96" s="44">
        <v>25212175</v>
      </c>
      <c r="C96" s="45" t="s">
        <v>90</v>
      </c>
      <c r="D96" s="37">
        <v>61</v>
      </c>
      <c r="E96" s="77">
        <v>4.0999999999999996</v>
      </c>
      <c r="F96" s="58"/>
      <c r="G96" s="88"/>
      <c r="H96" s="89">
        <v>1066941.2666172681</v>
      </c>
      <c r="I96" s="90">
        <f t="shared" si="42"/>
        <v>1098949.5046157863</v>
      </c>
      <c r="J96" s="91">
        <f t="shared" si="43"/>
        <v>1373686.8807697326</v>
      </c>
      <c r="K96" s="246">
        <f t="shared" si="44"/>
        <v>0</v>
      </c>
      <c r="L96" s="240"/>
      <c r="M96" s="48">
        <v>200</v>
      </c>
      <c r="N96" s="180">
        <f t="shared" si="30"/>
        <v>0</v>
      </c>
      <c r="O96" s="178">
        <f t="shared" si="45"/>
        <v>0</v>
      </c>
      <c r="P96" s="177">
        <f t="shared" si="31"/>
        <v>0</v>
      </c>
      <c r="Q96" s="178">
        <f t="shared" si="46"/>
        <v>0</v>
      </c>
      <c r="R96" s="177">
        <f t="shared" si="31"/>
        <v>0</v>
      </c>
      <c r="S96" s="178">
        <f t="shared" si="47"/>
        <v>0</v>
      </c>
      <c r="T96" s="177">
        <f t="shared" si="32"/>
        <v>0</v>
      </c>
      <c r="U96" s="179">
        <f t="shared" si="48"/>
        <v>0</v>
      </c>
      <c r="V96" s="177">
        <f t="shared" si="33"/>
        <v>0</v>
      </c>
      <c r="W96" s="178">
        <f t="shared" si="49"/>
        <v>0</v>
      </c>
      <c r="X96" s="177">
        <f t="shared" si="34"/>
        <v>0</v>
      </c>
      <c r="Y96" s="178">
        <f t="shared" si="50"/>
        <v>0</v>
      </c>
      <c r="Z96" s="177">
        <f t="shared" si="35"/>
        <v>0</v>
      </c>
      <c r="AA96" s="178">
        <f t="shared" si="51"/>
        <v>0</v>
      </c>
      <c r="AB96" s="177">
        <f t="shared" si="36"/>
        <v>0</v>
      </c>
      <c r="AC96" s="178">
        <f t="shared" si="52"/>
        <v>0</v>
      </c>
      <c r="AD96" s="177">
        <f t="shared" si="37"/>
        <v>0</v>
      </c>
      <c r="AE96" s="179">
        <f t="shared" si="53"/>
        <v>0</v>
      </c>
      <c r="AF96" s="177">
        <f t="shared" si="37"/>
        <v>0</v>
      </c>
      <c r="AG96" s="178">
        <f t="shared" si="54"/>
        <v>0</v>
      </c>
      <c r="AH96" s="220">
        <f t="shared" si="38"/>
        <v>0</v>
      </c>
      <c r="AI96" s="179">
        <f t="shared" si="55"/>
        <v>0</v>
      </c>
      <c r="AJ96" s="177">
        <f t="shared" si="39"/>
        <v>0</v>
      </c>
      <c r="AK96" s="178">
        <f t="shared" si="56"/>
        <v>0</v>
      </c>
      <c r="AL96" s="177">
        <f t="shared" si="40"/>
        <v>0</v>
      </c>
      <c r="AM96" s="178">
        <f t="shared" si="57"/>
        <v>0</v>
      </c>
      <c r="AN96" s="220">
        <f t="shared" si="41"/>
        <v>0</v>
      </c>
      <c r="AO96" s="117">
        <f t="shared" si="58"/>
        <v>0</v>
      </c>
    </row>
    <row r="97" spans="1:41" s="139" customFormat="1" ht="15" customHeight="1" thickTop="1">
      <c r="A97" s="151" t="s">
        <v>773</v>
      </c>
      <c r="B97" s="129"/>
      <c r="C97" s="130"/>
      <c r="D97" s="131"/>
      <c r="E97" s="132"/>
      <c r="F97" s="133"/>
      <c r="G97" s="134"/>
      <c r="H97" s="135"/>
      <c r="I97" s="135"/>
      <c r="J97" s="135"/>
      <c r="K97" s="245"/>
      <c r="L97" s="136"/>
      <c r="M97" s="184"/>
      <c r="N97" s="137"/>
      <c r="O97" s="185"/>
      <c r="P97" s="187"/>
      <c r="Q97" s="185"/>
      <c r="R97" s="187"/>
      <c r="S97" s="185"/>
      <c r="T97" s="187"/>
      <c r="U97" s="136"/>
      <c r="V97" s="187"/>
      <c r="W97" s="185"/>
      <c r="X97" s="187"/>
      <c r="Y97" s="185"/>
      <c r="Z97" s="187"/>
      <c r="AA97" s="185"/>
      <c r="AB97" s="187"/>
      <c r="AC97" s="185"/>
      <c r="AD97" s="187"/>
      <c r="AE97" s="136"/>
      <c r="AF97" s="226"/>
      <c r="AG97" s="210"/>
      <c r="AH97" s="209"/>
      <c r="AI97" s="136"/>
      <c r="AJ97" s="226"/>
      <c r="AK97" s="210">
        <f t="shared" si="56"/>
        <v>0</v>
      </c>
      <c r="AL97" s="226"/>
      <c r="AM97" s="210">
        <f t="shared" si="57"/>
        <v>0</v>
      </c>
      <c r="AN97" s="209"/>
      <c r="AO97" s="138">
        <f t="shared" si="58"/>
        <v>0</v>
      </c>
    </row>
    <row r="98" spans="1:41" s="65" customFormat="1" ht="15" customHeight="1">
      <c r="A98" s="60">
        <v>1</v>
      </c>
      <c r="B98" s="49">
        <v>25262501</v>
      </c>
      <c r="C98" s="50" t="s">
        <v>91</v>
      </c>
      <c r="D98" s="92">
        <v>7</v>
      </c>
      <c r="E98" s="93">
        <v>0.67</v>
      </c>
      <c r="F98" s="93">
        <v>7</v>
      </c>
      <c r="G98" s="93">
        <v>0.52</v>
      </c>
      <c r="H98" s="94">
        <v>17425.426530741937</v>
      </c>
      <c r="I98" s="94">
        <f>H98*1.03</f>
        <v>17948.189326664196</v>
      </c>
      <c r="J98" s="95">
        <f>I98/0.8</f>
        <v>22435.236658330243</v>
      </c>
      <c r="K98" s="247">
        <f t="shared" si="44"/>
        <v>0</v>
      </c>
      <c r="L98" s="237"/>
      <c r="M98" s="84">
        <v>2000</v>
      </c>
      <c r="N98" s="175">
        <f t="shared" si="30"/>
        <v>0</v>
      </c>
      <c r="O98" s="178">
        <f t="shared" si="45"/>
        <v>0</v>
      </c>
      <c r="P98" s="177">
        <f t="shared" si="31"/>
        <v>0</v>
      </c>
      <c r="Q98" s="178">
        <f t="shared" si="46"/>
        <v>0</v>
      </c>
      <c r="R98" s="177">
        <f t="shared" si="31"/>
        <v>0</v>
      </c>
      <c r="S98" s="178">
        <f t="shared" si="47"/>
        <v>0</v>
      </c>
      <c r="T98" s="177">
        <f t="shared" ref="T98:T145" si="59">U98/1.1</f>
        <v>0</v>
      </c>
      <c r="U98" s="179">
        <f t="shared" si="48"/>
        <v>0</v>
      </c>
      <c r="V98" s="177">
        <f t="shared" ref="V98:V145" si="60">W98/1.1</f>
        <v>0</v>
      </c>
      <c r="W98" s="178">
        <f t="shared" si="49"/>
        <v>0</v>
      </c>
      <c r="X98" s="177">
        <f t="shared" ref="X98:X145" si="61">Y98/1.1</f>
        <v>0</v>
      </c>
      <c r="Y98" s="178">
        <f t="shared" si="50"/>
        <v>0</v>
      </c>
      <c r="Z98" s="177">
        <f t="shared" ref="Z98:Z145" si="62">AA98/1.1</f>
        <v>0</v>
      </c>
      <c r="AA98" s="178">
        <f t="shared" si="51"/>
        <v>0</v>
      </c>
      <c r="AB98" s="177">
        <f t="shared" ref="AB98:AB145" si="63">AC98/1.1</f>
        <v>0</v>
      </c>
      <c r="AC98" s="178">
        <f t="shared" si="52"/>
        <v>0</v>
      </c>
      <c r="AD98" s="177">
        <f t="shared" ref="AD98:AF145" si="64">AE98/1.1</f>
        <v>0</v>
      </c>
      <c r="AE98" s="179">
        <f t="shared" si="53"/>
        <v>0</v>
      </c>
      <c r="AF98" s="177">
        <f t="shared" si="64"/>
        <v>0</v>
      </c>
      <c r="AG98" s="178">
        <f t="shared" si="54"/>
        <v>0</v>
      </c>
      <c r="AH98" s="220">
        <f t="shared" ref="AH98:AH145" si="65">AI98/1.1</f>
        <v>0</v>
      </c>
      <c r="AI98" s="179">
        <f t="shared" si="55"/>
        <v>0</v>
      </c>
      <c r="AJ98" s="177">
        <f t="shared" ref="AJ98:AJ145" si="66">AK98/1.1</f>
        <v>0</v>
      </c>
      <c r="AK98" s="178">
        <f t="shared" si="56"/>
        <v>0</v>
      </c>
      <c r="AL98" s="177">
        <f t="shared" ref="AL98:AL145" si="67">AM98/1.1</f>
        <v>0</v>
      </c>
      <c r="AM98" s="178">
        <f t="shared" si="57"/>
        <v>0</v>
      </c>
      <c r="AN98" s="220">
        <f t="shared" ref="AN98:AN145" si="68">AO98/1.1</f>
        <v>0</v>
      </c>
      <c r="AO98" s="117">
        <f t="shared" si="58"/>
        <v>0</v>
      </c>
    </row>
    <row r="99" spans="1:41" s="65" customFormat="1" ht="15" customHeight="1">
      <c r="A99" s="66">
        <v>2</v>
      </c>
      <c r="B99" s="51">
        <v>25262502</v>
      </c>
      <c r="C99" s="52" t="s">
        <v>92</v>
      </c>
      <c r="D99" s="96">
        <v>7</v>
      </c>
      <c r="E99" s="97">
        <v>0.85</v>
      </c>
      <c r="F99" s="97">
        <v>7</v>
      </c>
      <c r="G99" s="97">
        <v>0.67</v>
      </c>
      <c r="H99" s="98">
        <v>26568.409398406729</v>
      </c>
      <c r="I99" s="98">
        <f t="shared" ref="I99:I145" si="69">H99*1.03</f>
        <v>27365.461680358931</v>
      </c>
      <c r="J99" s="99">
        <f t="shared" ref="J99:J145" si="70">I99/0.8</f>
        <v>34206.82710044866</v>
      </c>
      <c r="K99" s="248">
        <f t="shared" si="44"/>
        <v>0</v>
      </c>
      <c r="L99" s="238"/>
      <c r="M99" s="72">
        <v>2000</v>
      </c>
      <c r="N99" s="175">
        <f t="shared" si="30"/>
        <v>0</v>
      </c>
      <c r="O99" s="178">
        <f t="shared" si="45"/>
        <v>0</v>
      </c>
      <c r="P99" s="177">
        <f t="shared" si="31"/>
        <v>0</v>
      </c>
      <c r="Q99" s="178">
        <f t="shared" si="46"/>
        <v>0</v>
      </c>
      <c r="R99" s="177">
        <f t="shared" si="31"/>
        <v>0</v>
      </c>
      <c r="S99" s="178">
        <f t="shared" si="47"/>
        <v>0</v>
      </c>
      <c r="T99" s="177">
        <f t="shared" si="59"/>
        <v>0</v>
      </c>
      <c r="U99" s="179">
        <f t="shared" si="48"/>
        <v>0</v>
      </c>
      <c r="V99" s="177">
        <f t="shared" si="60"/>
        <v>0</v>
      </c>
      <c r="W99" s="178">
        <f t="shared" si="49"/>
        <v>0</v>
      </c>
      <c r="X99" s="177">
        <f t="shared" si="61"/>
        <v>0</v>
      </c>
      <c r="Y99" s="178">
        <f t="shared" si="50"/>
        <v>0</v>
      </c>
      <c r="Z99" s="177">
        <f t="shared" si="62"/>
        <v>0</v>
      </c>
      <c r="AA99" s="178">
        <f t="shared" si="51"/>
        <v>0</v>
      </c>
      <c r="AB99" s="177">
        <f t="shared" si="63"/>
        <v>0</v>
      </c>
      <c r="AC99" s="178">
        <f t="shared" si="52"/>
        <v>0</v>
      </c>
      <c r="AD99" s="177">
        <f t="shared" si="64"/>
        <v>0</v>
      </c>
      <c r="AE99" s="179">
        <f t="shared" si="53"/>
        <v>0</v>
      </c>
      <c r="AF99" s="177">
        <f t="shared" si="64"/>
        <v>0</v>
      </c>
      <c r="AG99" s="178">
        <f t="shared" si="54"/>
        <v>0</v>
      </c>
      <c r="AH99" s="220">
        <f t="shared" si="65"/>
        <v>0</v>
      </c>
      <c r="AI99" s="179">
        <f t="shared" si="55"/>
        <v>0</v>
      </c>
      <c r="AJ99" s="177">
        <f t="shared" si="66"/>
        <v>0</v>
      </c>
      <c r="AK99" s="178">
        <f t="shared" si="56"/>
        <v>0</v>
      </c>
      <c r="AL99" s="177">
        <f t="shared" si="67"/>
        <v>0</v>
      </c>
      <c r="AM99" s="178">
        <f t="shared" si="57"/>
        <v>0</v>
      </c>
      <c r="AN99" s="220">
        <f t="shared" si="68"/>
        <v>0</v>
      </c>
      <c r="AO99" s="117">
        <f t="shared" si="58"/>
        <v>0</v>
      </c>
    </row>
    <row r="100" spans="1:41" s="65" customFormat="1" ht="15" customHeight="1">
      <c r="A100" s="66">
        <v>3</v>
      </c>
      <c r="B100" s="51">
        <v>25262503</v>
      </c>
      <c r="C100" s="52" t="s">
        <v>93</v>
      </c>
      <c r="D100" s="96">
        <v>7</v>
      </c>
      <c r="E100" s="97">
        <v>1.05</v>
      </c>
      <c r="F100" s="97">
        <v>7</v>
      </c>
      <c r="G100" s="97">
        <v>0.85</v>
      </c>
      <c r="H100" s="98">
        <v>37425.50725706845</v>
      </c>
      <c r="I100" s="98">
        <f t="shared" si="69"/>
        <v>38548.272474780504</v>
      </c>
      <c r="J100" s="99">
        <f t="shared" si="70"/>
        <v>48185.34059347563</v>
      </c>
      <c r="K100" s="248">
        <f t="shared" si="44"/>
        <v>0</v>
      </c>
      <c r="L100" s="238"/>
      <c r="M100" s="72">
        <v>2000</v>
      </c>
      <c r="N100" s="175">
        <f t="shared" si="30"/>
        <v>0</v>
      </c>
      <c r="O100" s="178">
        <f t="shared" si="45"/>
        <v>0</v>
      </c>
      <c r="P100" s="177">
        <f t="shared" si="31"/>
        <v>0</v>
      </c>
      <c r="Q100" s="178">
        <f t="shared" si="46"/>
        <v>0</v>
      </c>
      <c r="R100" s="177">
        <f t="shared" si="31"/>
        <v>0</v>
      </c>
      <c r="S100" s="178">
        <f t="shared" si="47"/>
        <v>0</v>
      </c>
      <c r="T100" s="177">
        <f t="shared" si="59"/>
        <v>0</v>
      </c>
      <c r="U100" s="179">
        <f t="shared" si="48"/>
        <v>0</v>
      </c>
      <c r="V100" s="177">
        <f t="shared" si="60"/>
        <v>0</v>
      </c>
      <c r="W100" s="178">
        <f t="shared" si="49"/>
        <v>0</v>
      </c>
      <c r="X100" s="177">
        <f t="shared" si="61"/>
        <v>0</v>
      </c>
      <c r="Y100" s="178">
        <f t="shared" si="50"/>
        <v>0</v>
      </c>
      <c r="Z100" s="177">
        <f t="shared" si="62"/>
        <v>0</v>
      </c>
      <c r="AA100" s="178">
        <f t="shared" si="51"/>
        <v>0</v>
      </c>
      <c r="AB100" s="177">
        <f t="shared" si="63"/>
        <v>0</v>
      </c>
      <c r="AC100" s="178">
        <f t="shared" si="52"/>
        <v>0</v>
      </c>
      <c r="AD100" s="177">
        <f t="shared" si="64"/>
        <v>0</v>
      </c>
      <c r="AE100" s="179">
        <f t="shared" si="53"/>
        <v>0</v>
      </c>
      <c r="AF100" s="177">
        <f t="shared" si="64"/>
        <v>0</v>
      </c>
      <c r="AG100" s="178">
        <f t="shared" si="54"/>
        <v>0</v>
      </c>
      <c r="AH100" s="220">
        <f t="shared" si="65"/>
        <v>0</v>
      </c>
      <c r="AI100" s="179">
        <f t="shared" si="55"/>
        <v>0</v>
      </c>
      <c r="AJ100" s="177">
        <f t="shared" si="66"/>
        <v>0</v>
      </c>
      <c r="AK100" s="178">
        <f t="shared" si="56"/>
        <v>0</v>
      </c>
      <c r="AL100" s="177">
        <f t="shared" si="67"/>
        <v>0</v>
      </c>
      <c r="AM100" s="178">
        <f t="shared" si="57"/>
        <v>0</v>
      </c>
      <c r="AN100" s="220">
        <f t="shared" si="68"/>
        <v>0</v>
      </c>
      <c r="AO100" s="117">
        <f t="shared" si="58"/>
        <v>0</v>
      </c>
    </row>
    <row r="101" spans="1:41" s="65" customFormat="1" ht="15" customHeight="1">
      <c r="A101" s="66">
        <v>4</v>
      </c>
      <c r="B101" s="51">
        <v>25262504</v>
      </c>
      <c r="C101" s="52" t="s">
        <v>94</v>
      </c>
      <c r="D101" s="96">
        <v>7</v>
      </c>
      <c r="E101" s="97">
        <v>1.2</v>
      </c>
      <c r="F101" s="97">
        <v>7</v>
      </c>
      <c r="G101" s="97">
        <v>1.05</v>
      </c>
      <c r="H101" s="98">
        <v>48235.721072662294</v>
      </c>
      <c r="I101" s="98">
        <f t="shared" si="69"/>
        <v>49682.792704842162</v>
      </c>
      <c r="J101" s="99">
        <f t="shared" si="70"/>
        <v>62103.490881052698</v>
      </c>
      <c r="K101" s="248">
        <f t="shared" si="44"/>
        <v>0</v>
      </c>
      <c r="L101" s="238"/>
      <c r="M101" s="72">
        <v>1000</v>
      </c>
      <c r="N101" s="175">
        <f t="shared" si="30"/>
        <v>0</v>
      </c>
      <c r="O101" s="178">
        <f t="shared" si="45"/>
        <v>0</v>
      </c>
      <c r="P101" s="177">
        <f t="shared" si="31"/>
        <v>0</v>
      </c>
      <c r="Q101" s="178">
        <f t="shared" si="46"/>
        <v>0</v>
      </c>
      <c r="R101" s="177">
        <f t="shared" si="31"/>
        <v>0</v>
      </c>
      <c r="S101" s="178">
        <f t="shared" si="47"/>
        <v>0</v>
      </c>
      <c r="T101" s="177">
        <f t="shared" si="59"/>
        <v>0</v>
      </c>
      <c r="U101" s="179">
        <f t="shared" si="48"/>
        <v>0</v>
      </c>
      <c r="V101" s="177">
        <f t="shared" si="60"/>
        <v>0</v>
      </c>
      <c r="W101" s="178">
        <f t="shared" si="49"/>
        <v>0</v>
      </c>
      <c r="X101" s="177">
        <f t="shared" si="61"/>
        <v>0</v>
      </c>
      <c r="Y101" s="178">
        <f t="shared" si="50"/>
        <v>0</v>
      </c>
      <c r="Z101" s="177">
        <f t="shared" si="62"/>
        <v>0</v>
      </c>
      <c r="AA101" s="178">
        <f t="shared" si="51"/>
        <v>0</v>
      </c>
      <c r="AB101" s="177">
        <f t="shared" si="63"/>
        <v>0</v>
      </c>
      <c r="AC101" s="178">
        <f t="shared" si="52"/>
        <v>0</v>
      </c>
      <c r="AD101" s="177">
        <f t="shared" si="64"/>
        <v>0</v>
      </c>
      <c r="AE101" s="179">
        <f t="shared" si="53"/>
        <v>0</v>
      </c>
      <c r="AF101" s="177">
        <f t="shared" si="64"/>
        <v>0</v>
      </c>
      <c r="AG101" s="178">
        <f t="shared" si="54"/>
        <v>0</v>
      </c>
      <c r="AH101" s="220">
        <f t="shared" si="65"/>
        <v>0</v>
      </c>
      <c r="AI101" s="179">
        <f t="shared" si="55"/>
        <v>0</v>
      </c>
      <c r="AJ101" s="177">
        <f t="shared" si="66"/>
        <v>0</v>
      </c>
      <c r="AK101" s="178">
        <f t="shared" si="56"/>
        <v>0</v>
      </c>
      <c r="AL101" s="177">
        <f t="shared" si="67"/>
        <v>0</v>
      </c>
      <c r="AM101" s="178">
        <f t="shared" si="57"/>
        <v>0</v>
      </c>
      <c r="AN101" s="220">
        <f t="shared" si="68"/>
        <v>0</v>
      </c>
      <c r="AO101" s="117">
        <f t="shared" si="58"/>
        <v>0</v>
      </c>
    </row>
    <row r="102" spans="1:41" s="65" customFormat="1" ht="15" customHeight="1">
      <c r="A102" s="66">
        <v>5</v>
      </c>
      <c r="B102" s="51">
        <v>25262505</v>
      </c>
      <c r="C102" s="52" t="s">
        <v>95</v>
      </c>
      <c r="D102" s="96">
        <v>7</v>
      </c>
      <c r="E102" s="97">
        <v>1.35</v>
      </c>
      <c r="F102" s="97">
        <v>7</v>
      </c>
      <c r="G102" s="97">
        <v>1.05</v>
      </c>
      <c r="H102" s="98">
        <v>58190.986591827626</v>
      </c>
      <c r="I102" s="98">
        <f t="shared" si="69"/>
        <v>59936.716189582454</v>
      </c>
      <c r="J102" s="99">
        <f t="shared" si="70"/>
        <v>74920.89523697806</v>
      </c>
      <c r="K102" s="248">
        <f t="shared" si="44"/>
        <v>0</v>
      </c>
      <c r="L102" s="238"/>
      <c r="M102" s="72">
        <v>1000</v>
      </c>
      <c r="N102" s="175">
        <f t="shared" si="30"/>
        <v>0</v>
      </c>
      <c r="O102" s="178">
        <f t="shared" si="45"/>
        <v>0</v>
      </c>
      <c r="P102" s="177">
        <f t="shared" si="31"/>
        <v>0</v>
      </c>
      <c r="Q102" s="178">
        <f t="shared" si="46"/>
        <v>0</v>
      </c>
      <c r="R102" s="177">
        <f t="shared" si="31"/>
        <v>0</v>
      </c>
      <c r="S102" s="178">
        <f t="shared" si="47"/>
        <v>0</v>
      </c>
      <c r="T102" s="177">
        <f t="shared" si="59"/>
        <v>0</v>
      </c>
      <c r="U102" s="179">
        <f t="shared" si="48"/>
        <v>0</v>
      </c>
      <c r="V102" s="177">
        <f t="shared" si="60"/>
        <v>0</v>
      </c>
      <c r="W102" s="178">
        <f t="shared" si="49"/>
        <v>0</v>
      </c>
      <c r="X102" s="177">
        <f t="shared" si="61"/>
        <v>0</v>
      </c>
      <c r="Y102" s="178">
        <f t="shared" si="50"/>
        <v>0</v>
      </c>
      <c r="Z102" s="177">
        <f t="shared" si="62"/>
        <v>0</v>
      </c>
      <c r="AA102" s="178">
        <f t="shared" si="51"/>
        <v>0</v>
      </c>
      <c r="AB102" s="177">
        <f t="shared" si="63"/>
        <v>0</v>
      </c>
      <c r="AC102" s="178">
        <f t="shared" si="52"/>
        <v>0</v>
      </c>
      <c r="AD102" s="177">
        <f t="shared" si="64"/>
        <v>0</v>
      </c>
      <c r="AE102" s="179">
        <f t="shared" si="53"/>
        <v>0</v>
      </c>
      <c r="AF102" s="177">
        <f t="shared" si="64"/>
        <v>0</v>
      </c>
      <c r="AG102" s="178">
        <f t="shared" si="54"/>
        <v>0</v>
      </c>
      <c r="AH102" s="220">
        <f t="shared" si="65"/>
        <v>0</v>
      </c>
      <c r="AI102" s="179">
        <f t="shared" si="55"/>
        <v>0</v>
      </c>
      <c r="AJ102" s="177">
        <f t="shared" si="66"/>
        <v>0</v>
      </c>
      <c r="AK102" s="178">
        <f t="shared" si="56"/>
        <v>0</v>
      </c>
      <c r="AL102" s="177">
        <f t="shared" si="67"/>
        <v>0</v>
      </c>
      <c r="AM102" s="178">
        <f t="shared" si="57"/>
        <v>0</v>
      </c>
      <c r="AN102" s="220">
        <f t="shared" si="68"/>
        <v>0</v>
      </c>
      <c r="AO102" s="117">
        <f t="shared" si="58"/>
        <v>0</v>
      </c>
    </row>
    <row r="103" spans="1:41" s="65" customFormat="1" ht="15" customHeight="1">
      <c r="A103" s="66">
        <v>6</v>
      </c>
      <c r="B103" s="51">
        <v>25262506</v>
      </c>
      <c r="C103" s="52" t="s">
        <v>96</v>
      </c>
      <c r="D103" s="96">
        <v>7</v>
      </c>
      <c r="E103" s="97">
        <v>1.4</v>
      </c>
      <c r="F103" s="97">
        <v>7</v>
      </c>
      <c r="G103" s="97">
        <v>1.05</v>
      </c>
      <c r="H103" s="98">
        <v>61618.082645666887</v>
      </c>
      <c r="I103" s="98">
        <f t="shared" si="69"/>
        <v>63466.625125036895</v>
      </c>
      <c r="J103" s="99">
        <f t="shared" si="70"/>
        <v>79333.281406296112</v>
      </c>
      <c r="K103" s="248">
        <f t="shared" si="44"/>
        <v>0</v>
      </c>
      <c r="L103" s="238"/>
      <c r="M103" s="72">
        <v>1000</v>
      </c>
      <c r="N103" s="175">
        <f t="shared" si="30"/>
        <v>0</v>
      </c>
      <c r="O103" s="178">
        <f t="shared" si="45"/>
        <v>0</v>
      </c>
      <c r="P103" s="177">
        <f t="shared" si="31"/>
        <v>0</v>
      </c>
      <c r="Q103" s="178">
        <f t="shared" si="46"/>
        <v>0</v>
      </c>
      <c r="R103" s="177">
        <f t="shared" si="31"/>
        <v>0</v>
      </c>
      <c r="S103" s="178">
        <f t="shared" si="47"/>
        <v>0</v>
      </c>
      <c r="T103" s="177">
        <f t="shared" si="59"/>
        <v>0</v>
      </c>
      <c r="U103" s="179">
        <f t="shared" si="48"/>
        <v>0</v>
      </c>
      <c r="V103" s="177">
        <f t="shared" si="60"/>
        <v>0</v>
      </c>
      <c r="W103" s="178">
        <f t="shared" si="49"/>
        <v>0</v>
      </c>
      <c r="X103" s="177">
        <f t="shared" si="61"/>
        <v>0</v>
      </c>
      <c r="Y103" s="178">
        <f t="shared" si="50"/>
        <v>0</v>
      </c>
      <c r="Z103" s="177">
        <f t="shared" si="62"/>
        <v>0</v>
      </c>
      <c r="AA103" s="178">
        <f t="shared" si="51"/>
        <v>0</v>
      </c>
      <c r="AB103" s="177">
        <f t="shared" si="63"/>
        <v>0</v>
      </c>
      <c r="AC103" s="178">
        <f t="shared" si="52"/>
        <v>0</v>
      </c>
      <c r="AD103" s="177">
        <f t="shared" si="64"/>
        <v>0</v>
      </c>
      <c r="AE103" s="179">
        <f t="shared" si="53"/>
        <v>0</v>
      </c>
      <c r="AF103" s="177">
        <f t="shared" si="64"/>
        <v>0</v>
      </c>
      <c r="AG103" s="178">
        <f t="shared" si="54"/>
        <v>0</v>
      </c>
      <c r="AH103" s="220">
        <f t="shared" si="65"/>
        <v>0</v>
      </c>
      <c r="AI103" s="179">
        <f t="shared" si="55"/>
        <v>0</v>
      </c>
      <c r="AJ103" s="177">
        <f t="shared" si="66"/>
        <v>0</v>
      </c>
      <c r="AK103" s="178">
        <f t="shared" si="56"/>
        <v>0</v>
      </c>
      <c r="AL103" s="177">
        <f t="shared" si="67"/>
        <v>0</v>
      </c>
      <c r="AM103" s="178">
        <f t="shared" si="57"/>
        <v>0</v>
      </c>
      <c r="AN103" s="220">
        <f t="shared" si="68"/>
        <v>0</v>
      </c>
      <c r="AO103" s="117">
        <f t="shared" si="58"/>
        <v>0</v>
      </c>
    </row>
    <row r="104" spans="1:41" s="65" customFormat="1" ht="15" customHeight="1">
      <c r="A104" s="66">
        <v>7</v>
      </c>
      <c r="B104" s="51">
        <v>25262507</v>
      </c>
      <c r="C104" s="52" t="s">
        <v>97</v>
      </c>
      <c r="D104" s="96">
        <v>7</v>
      </c>
      <c r="E104" s="97">
        <v>1.6</v>
      </c>
      <c r="F104" s="97">
        <v>7</v>
      </c>
      <c r="G104" s="97">
        <v>1.2</v>
      </c>
      <c r="H104" s="98">
        <v>78812.702478764448</v>
      </c>
      <c r="I104" s="98">
        <f t="shared" si="69"/>
        <v>81177.083553127377</v>
      </c>
      <c r="J104" s="99">
        <f t="shared" si="70"/>
        <v>101471.35444140922</v>
      </c>
      <c r="K104" s="248">
        <f t="shared" si="44"/>
        <v>0</v>
      </c>
      <c r="L104" s="238"/>
      <c r="M104" s="72">
        <v>1000</v>
      </c>
      <c r="N104" s="175">
        <f t="shared" si="30"/>
        <v>0</v>
      </c>
      <c r="O104" s="178">
        <f t="shared" si="45"/>
        <v>0</v>
      </c>
      <c r="P104" s="177">
        <f t="shared" si="31"/>
        <v>0</v>
      </c>
      <c r="Q104" s="178">
        <f t="shared" si="46"/>
        <v>0</v>
      </c>
      <c r="R104" s="177">
        <f t="shared" si="31"/>
        <v>0</v>
      </c>
      <c r="S104" s="178">
        <f t="shared" si="47"/>
        <v>0</v>
      </c>
      <c r="T104" s="177">
        <f t="shared" si="59"/>
        <v>0</v>
      </c>
      <c r="U104" s="179">
        <f t="shared" si="48"/>
        <v>0</v>
      </c>
      <c r="V104" s="177">
        <f t="shared" si="60"/>
        <v>0</v>
      </c>
      <c r="W104" s="178">
        <f t="shared" si="49"/>
        <v>0</v>
      </c>
      <c r="X104" s="177">
        <f t="shared" si="61"/>
        <v>0</v>
      </c>
      <c r="Y104" s="178">
        <f t="shared" si="50"/>
        <v>0</v>
      </c>
      <c r="Z104" s="177">
        <f t="shared" si="62"/>
        <v>0</v>
      </c>
      <c r="AA104" s="178">
        <f t="shared" si="51"/>
        <v>0</v>
      </c>
      <c r="AB104" s="177">
        <f t="shared" si="63"/>
        <v>0</v>
      </c>
      <c r="AC104" s="178">
        <f t="shared" si="52"/>
        <v>0</v>
      </c>
      <c r="AD104" s="177">
        <f t="shared" si="64"/>
        <v>0</v>
      </c>
      <c r="AE104" s="179">
        <f t="shared" si="53"/>
        <v>0</v>
      </c>
      <c r="AF104" s="177">
        <f t="shared" si="64"/>
        <v>0</v>
      </c>
      <c r="AG104" s="178">
        <f t="shared" si="54"/>
        <v>0</v>
      </c>
      <c r="AH104" s="220">
        <f t="shared" si="65"/>
        <v>0</v>
      </c>
      <c r="AI104" s="179">
        <f t="shared" si="55"/>
        <v>0</v>
      </c>
      <c r="AJ104" s="177">
        <f t="shared" si="66"/>
        <v>0</v>
      </c>
      <c r="AK104" s="178">
        <f t="shared" si="56"/>
        <v>0</v>
      </c>
      <c r="AL104" s="177">
        <f t="shared" si="67"/>
        <v>0</v>
      </c>
      <c r="AM104" s="178">
        <f t="shared" si="57"/>
        <v>0</v>
      </c>
      <c r="AN104" s="220">
        <f t="shared" si="68"/>
        <v>0</v>
      </c>
      <c r="AO104" s="117">
        <f t="shared" si="58"/>
        <v>0</v>
      </c>
    </row>
    <row r="105" spans="1:41" s="65" customFormat="1" ht="15" customHeight="1">
      <c r="A105" s="66">
        <v>8</v>
      </c>
      <c r="B105" s="51">
        <v>25262508</v>
      </c>
      <c r="C105" s="52" t="s">
        <v>98</v>
      </c>
      <c r="D105" s="96">
        <v>7</v>
      </c>
      <c r="E105" s="97">
        <v>1.6</v>
      </c>
      <c r="F105" s="97">
        <v>7</v>
      </c>
      <c r="G105" s="97">
        <v>1.35</v>
      </c>
      <c r="H105" s="98">
        <v>81965.923982722554</v>
      </c>
      <c r="I105" s="98">
        <f t="shared" si="69"/>
        <v>84424.901702204239</v>
      </c>
      <c r="J105" s="99">
        <f t="shared" si="70"/>
        <v>105531.12712775529</v>
      </c>
      <c r="K105" s="248">
        <f t="shared" si="44"/>
        <v>0</v>
      </c>
      <c r="L105" s="238"/>
      <c r="M105" s="72">
        <v>1000</v>
      </c>
      <c r="N105" s="175">
        <f t="shared" si="30"/>
        <v>0</v>
      </c>
      <c r="O105" s="178">
        <f t="shared" si="45"/>
        <v>0</v>
      </c>
      <c r="P105" s="177">
        <f t="shared" si="31"/>
        <v>0</v>
      </c>
      <c r="Q105" s="178">
        <f t="shared" si="46"/>
        <v>0</v>
      </c>
      <c r="R105" s="177">
        <f t="shared" si="31"/>
        <v>0</v>
      </c>
      <c r="S105" s="178">
        <f t="shared" si="47"/>
        <v>0</v>
      </c>
      <c r="T105" s="177">
        <f t="shared" si="59"/>
        <v>0</v>
      </c>
      <c r="U105" s="179">
        <f t="shared" si="48"/>
        <v>0</v>
      </c>
      <c r="V105" s="177">
        <f t="shared" si="60"/>
        <v>0</v>
      </c>
      <c r="W105" s="178">
        <f t="shared" si="49"/>
        <v>0</v>
      </c>
      <c r="X105" s="177">
        <f t="shared" si="61"/>
        <v>0</v>
      </c>
      <c r="Y105" s="178">
        <f t="shared" si="50"/>
        <v>0</v>
      </c>
      <c r="Z105" s="177">
        <f t="shared" si="62"/>
        <v>0</v>
      </c>
      <c r="AA105" s="178">
        <f t="shared" si="51"/>
        <v>0</v>
      </c>
      <c r="AB105" s="177">
        <f t="shared" si="63"/>
        <v>0</v>
      </c>
      <c r="AC105" s="178">
        <f t="shared" si="52"/>
        <v>0</v>
      </c>
      <c r="AD105" s="177">
        <f t="shared" si="64"/>
        <v>0</v>
      </c>
      <c r="AE105" s="179">
        <f t="shared" si="53"/>
        <v>0</v>
      </c>
      <c r="AF105" s="177">
        <f t="shared" si="64"/>
        <v>0</v>
      </c>
      <c r="AG105" s="178">
        <f t="shared" si="54"/>
        <v>0</v>
      </c>
      <c r="AH105" s="220">
        <f t="shared" si="65"/>
        <v>0</v>
      </c>
      <c r="AI105" s="179">
        <f t="shared" si="55"/>
        <v>0</v>
      </c>
      <c r="AJ105" s="177">
        <f t="shared" si="66"/>
        <v>0</v>
      </c>
      <c r="AK105" s="178">
        <f t="shared" si="56"/>
        <v>0</v>
      </c>
      <c r="AL105" s="177">
        <f t="shared" si="67"/>
        <v>0</v>
      </c>
      <c r="AM105" s="178">
        <f t="shared" si="57"/>
        <v>0</v>
      </c>
      <c r="AN105" s="220">
        <f t="shared" si="68"/>
        <v>0</v>
      </c>
      <c r="AO105" s="117">
        <f t="shared" si="58"/>
        <v>0</v>
      </c>
    </row>
    <row r="106" spans="1:41" s="65" customFormat="1" ht="15" customHeight="1">
      <c r="A106" s="66">
        <v>9</v>
      </c>
      <c r="B106" s="51">
        <v>25262551</v>
      </c>
      <c r="C106" s="52" t="s">
        <v>99</v>
      </c>
      <c r="D106" s="96">
        <v>7</v>
      </c>
      <c r="E106" s="97">
        <v>1.7</v>
      </c>
      <c r="F106" s="97">
        <v>7</v>
      </c>
      <c r="G106" s="97">
        <v>1.2</v>
      </c>
      <c r="H106" s="98">
        <v>82951.267597703205</v>
      </c>
      <c r="I106" s="98">
        <f t="shared" si="69"/>
        <v>85439.805625634297</v>
      </c>
      <c r="J106" s="99">
        <f t="shared" si="70"/>
        <v>106799.75703204286</v>
      </c>
      <c r="K106" s="248">
        <f t="shared" si="44"/>
        <v>0</v>
      </c>
      <c r="L106" s="238"/>
      <c r="M106" s="72">
        <v>1000</v>
      </c>
      <c r="N106" s="175">
        <f t="shared" si="30"/>
        <v>0</v>
      </c>
      <c r="O106" s="178">
        <f t="shared" si="45"/>
        <v>0</v>
      </c>
      <c r="P106" s="177">
        <f t="shared" si="31"/>
        <v>0</v>
      </c>
      <c r="Q106" s="178">
        <f t="shared" si="46"/>
        <v>0</v>
      </c>
      <c r="R106" s="177">
        <f t="shared" si="31"/>
        <v>0</v>
      </c>
      <c r="S106" s="178">
        <f t="shared" si="47"/>
        <v>0</v>
      </c>
      <c r="T106" s="177">
        <f t="shared" si="59"/>
        <v>0</v>
      </c>
      <c r="U106" s="179">
        <f t="shared" si="48"/>
        <v>0</v>
      </c>
      <c r="V106" s="177">
        <f t="shared" si="60"/>
        <v>0</v>
      </c>
      <c r="W106" s="178">
        <f t="shared" si="49"/>
        <v>0</v>
      </c>
      <c r="X106" s="177">
        <f t="shared" si="61"/>
        <v>0</v>
      </c>
      <c r="Y106" s="178">
        <f t="shared" si="50"/>
        <v>0</v>
      </c>
      <c r="Z106" s="177">
        <f t="shared" si="62"/>
        <v>0</v>
      </c>
      <c r="AA106" s="178">
        <f t="shared" si="51"/>
        <v>0</v>
      </c>
      <c r="AB106" s="177">
        <f t="shared" si="63"/>
        <v>0</v>
      </c>
      <c r="AC106" s="178">
        <f t="shared" si="52"/>
        <v>0</v>
      </c>
      <c r="AD106" s="177">
        <f t="shared" si="64"/>
        <v>0</v>
      </c>
      <c r="AE106" s="179">
        <f t="shared" si="53"/>
        <v>0</v>
      </c>
      <c r="AF106" s="177">
        <f t="shared" si="64"/>
        <v>0</v>
      </c>
      <c r="AG106" s="178">
        <f t="shared" si="54"/>
        <v>0</v>
      </c>
      <c r="AH106" s="220">
        <f t="shared" si="65"/>
        <v>0</v>
      </c>
      <c r="AI106" s="179">
        <f t="shared" si="55"/>
        <v>0</v>
      </c>
      <c r="AJ106" s="177">
        <f t="shared" si="66"/>
        <v>0</v>
      </c>
      <c r="AK106" s="178">
        <f t="shared" si="56"/>
        <v>0</v>
      </c>
      <c r="AL106" s="177">
        <f t="shared" si="67"/>
        <v>0</v>
      </c>
      <c r="AM106" s="178">
        <f t="shared" si="57"/>
        <v>0</v>
      </c>
      <c r="AN106" s="220">
        <f t="shared" si="68"/>
        <v>0</v>
      </c>
      <c r="AO106" s="117">
        <f t="shared" si="58"/>
        <v>0</v>
      </c>
    </row>
    <row r="107" spans="1:41" s="65" customFormat="1" ht="15" customHeight="1">
      <c r="A107" s="66">
        <v>10</v>
      </c>
      <c r="B107" s="51">
        <v>25262552</v>
      </c>
      <c r="C107" s="52" t="s">
        <v>100</v>
      </c>
      <c r="D107" s="96">
        <v>7</v>
      </c>
      <c r="E107" s="97">
        <v>1.7</v>
      </c>
      <c r="F107" s="97">
        <v>7</v>
      </c>
      <c r="G107" s="97">
        <v>1.35</v>
      </c>
      <c r="H107" s="98">
        <v>86527.849451110698</v>
      </c>
      <c r="I107" s="98">
        <f t="shared" si="69"/>
        <v>89123.684934644029</v>
      </c>
      <c r="J107" s="99">
        <f t="shared" si="70"/>
        <v>111404.60616830504</v>
      </c>
      <c r="K107" s="248">
        <f t="shared" si="44"/>
        <v>0</v>
      </c>
      <c r="L107" s="238"/>
      <c r="M107" s="72">
        <v>1000</v>
      </c>
      <c r="N107" s="175">
        <f t="shared" si="30"/>
        <v>0</v>
      </c>
      <c r="O107" s="178">
        <f t="shared" si="45"/>
        <v>0</v>
      </c>
      <c r="P107" s="177">
        <f t="shared" si="31"/>
        <v>0</v>
      </c>
      <c r="Q107" s="178">
        <f t="shared" si="46"/>
        <v>0</v>
      </c>
      <c r="R107" s="177">
        <f t="shared" si="31"/>
        <v>0</v>
      </c>
      <c r="S107" s="178">
        <f t="shared" si="47"/>
        <v>0</v>
      </c>
      <c r="T107" s="177">
        <f t="shared" si="59"/>
        <v>0</v>
      </c>
      <c r="U107" s="179">
        <f t="shared" si="48"/>
        <v>0</v>
      </c>
      <c r="V107" s="177">
        <f t="shared" si="60"/>
        <v>0</v>
      </c>
      <c r="W107" s="178">
        <f t="shared" si="49"/>
        <v>0</v>
      </c>
      <c r="X107" s="177">
        <f t="shared" si="61"/>
        <v>0</v>
      </c>
      <c r="Y107" s="178">
        <f t="shared" si="50"/>
        <v>0</v>
      </c>
      <c r="Z107" s="177">
        <f t="shared" si="62"/>
        <v>0</v>
      </c>
      <c r="AA107" s="178">
        <f t="shared" si="51"/>
        <v>0</v>
      </c>
      <c r="AB107" s="177">
        <f t="shared" si="63"/>
        <v>0</v>
      </c>
      <c r="AC107" s="178">
        <f t="shared" si="52"/>
        <v>0</v>
      </c>
      <c r="AD107" s="177">
        <f t="shared" si="64"/>
        <v>0</v>
      </c>
      <c r="AE107" s="179">
        <f t="shared" si="53"/>
        <v>0</v>
      </c>
      <c r="AF107" s="177">
        <f t="shared" si="64"/>
        <v>0</v>
      </c>
      <c r="AG107" s="178">
        <f t="shared" si="54"/>
        <v>0</v>
      </c>
      <c r="AH107" s="220">
        <f t="shared" si="65"/>
        <v>0</v>
      </c>
      <c r="AI107" s="179">
        <f t="shared" si="55"/>
        <v>0</v>
      </c>
      <c r="AJ107" s="177">
        <f t="shared" si="66"/>
        <v>0</v>
      </c>
      <c r="AK107" s="178">
        <f t="shared" si="56"/>
        <v>0</v>
      </c>
      <c r="AL107" s="177">
        <f t="shared" si="67"/>
        <v>0</v>
      </c>
      <c r="AM107" s="178">
        <f t="shared" si="57"/>
        <v>0</v>
      </c>
      <c r="AN107" s="220">
        <f t="shared" si="68"/>
        <v>0</v>
      </c>
      <c r="AO107" s="117">
        <f t="shared" si="58"/>
        <v>0</v>
      </c>
    </row>
    <row r="108" spans="1:41" s="65" customFormat="1" ht="15" customHeight="1">
      <c r="A108" s="66">
        <v>11</v>
      </c>
      <c r="B108" s="51">
        <v>25262553</v>
      </c>
      <c r="C108" s="52" t="s">
        <v>101</v>
      </c>
      <c r="D108" s="96">
        <v>7</v>
      </c>
      <c r="E108" s="97">
        <v>2</v>
      </c>
      <c r="F108" s="97">
        <v>7</v>
      </c>
      <c r="G108" s="97">
        <v>1.4</v>
      </c>
      <c r="H108" s="98">
        <v>113665.3507516487</v>
      </c>
      <c r="I108" s="98">
        <f t="shared" si="69"/>
        <v>117075.31127419816</v>
      </c>
      <c r="J108" s="99">
        <f t="shared" si="70"/>
        <v>146344.1390927477</v>
      </c>
      <c r="K108" s="248">
        <f t="shared" si="44"/>
        <v>0</v>
      </c>
      <c r="L108" s="238"/>
      <c r="M108" s="72">
        <v>1000</v>
      </c>
      <c r="N108" s="175">
        <f t="shared" si="30"/>
        <v>0</v>
      </c>
      <c r="O108" s="178">
        <f t="shared" si="45"/>
        <v>0</v>
      </c>
      <c r="P108" s="177">
        <f t="shared" si="31"/>
        <v>0</v>
      </c>
      <c r="Q108" s="178">
        <f t="shared" si="46"/>
        <v>0</v>
      </c>
      <c r="R108" s="177">
        <f t="shared" si="31"/>
        <v>0</v>
      </c>
      <c r="S108" s="178">
        <f t="shared" si="47"/>
        <v>0</v>
      </c>
      <c r="T108" s="177">
        <f t="shared" si="59"/>
        <v>0</v>
      </c>
      <c r="U108" s="179">
        <f t="shared" si="48"/>
        <v>0</v>
      </c>
      <c r="V108" s="177">
        <f t="shared" si="60"/>
        <v>0</v>
      </c>
      <c r="W108" s="178">
        <f t="shared" si="49"/>
        <v>0</v>
      </c>
      <c r="X108" s="177">
        <f t="shared" si="61"/>
        <v>0</v>
      </c>
      <c r="Y108" s="178">
        <f t="shared" si="50"/>
        <v>0</v>
      </c>
      <c r="Z108" s="177">
        <f t="shared" si="62"/>
        <v>0</v>
      </c>
      <c r="AA108" s="178">
        <f t="shared" si="51"/>
        <v>0</v>
      </c>
      <c r="AB108" s="177">
        <f t="shared" si="63"/>
        <v>0</v>
      </c>
      <c r="AC108" s="178">
        <f t="shared" si="52"/>
        <v>0</v>
      </c>
      <c r="AD108" s="177">
        <f t="shared" si="64"/>
        <v>0</v>
      </c>
      <c r="AE108" s="179">
        <f t="shared" si="53"/>
        <v>0</v>
      </c>
      <c r="AF108" s="177">
        <f t="shared" si="64"/>
        <v>0</v>
      </c>
      <c r="AG108" s="178">
        <f t="shared" si="54"/>
        <v>0</v>
      </c>
      <c r="AH108" s="220">
        <f t="shared" si="65"/>
        <v>0</v>
      </c>
      <c r="AI108" s="179">
        <f t="shared" si="55"/>
        <v>0</v>
      </c>
      <c r="AJ108" s="177">
        <f t="shared" si="66"/>
        <v>0</v>
      </c>
      <c r="AK108" s="178">
        <f t="shared" si="56"/>
        <v>0</v>
      </c>
      <c r="AL108" s="177">
        <f t="shared" si="67"/>
        <v>0</v>
      </c>
      <c r="AM108" s="178">
        <f t="shared" si="57"/>
        <v>0</v>
      </c>
      <c r="AN108" s="220">
        <f t="shared" si="68"/>
        <v>0</v>
      </c>
      <c r="AO108" s="117">
        <f t="shared" si="58"/>
        <v>0</v>
      </c>
    </row>
    <row r="109" spans="1:41" s="65" customFormat="1" ht="15" customHeight="1">
      <c r="A109" s="66">
        <v>12</v>
      </c>
      <c r="B109" s="51">
        <v>25262554</v>
      </c>
      <c r="C109" s="52" t="s">
        <v>102</v>
      </c>
      <c r="D109" s="96">
        <v>7</v>
      </c>
      <c r="E109" s="97">
        <v>2.13</v>
      </c>
      <c r="F109" s="97">
        <v>7</v>
      </c>
      <c r="G109" s="97">
        <v>1.6</v>
      </c>
      <c r="H109" s="98">
        <v>131175.60993238725</v>
      </c>
      <c r="I109" s="98">
        <f t="shared" si="69"/>
        <v>135110.87823035888</v>
      </c>
      <c r="J109" s="99">
        <f t="shared" si="70"/>
        <v>168888.59778794859</v>
      </c>
      <c r="K109" s="248">
        <f t="shared" si="44"/>
        <v>0</v>
      </c>
      <c r="L109" s="238"/>
      <c r="M109" s="72">
        <v>1000</v>
      </c>
      <c r="N109" s="175">
        <f t="shared" si="30"/>
        <v>0</v>
      </c>
      <c r="O109" s="178">
        <f t="shared" si="45"/>
        <v>0</v>
      </c>
      <c r="P109" s="177">
        <f t="shared" si="31"/>
        <v>0</v>
      </c>
      <c r="Q109" s="178">
        <f t="shared" si="46"/>
        <v>0</v>
      </c>
      <c r="R109" s="177">
        <f t="shared" si="31"/>
        <v>0</v>
      </c>
      <c r="S109" s="178">
        <f t="shared" si="47"/>
        <v>0</v>
      </c>
      <c r="T109" s="177">
        <f t="shared" si="59"/>
        <v>0</v>
      </c>
      <c r="U109" s="179">
        <f t="shared" si="48"/>
        <v>0</v>
      </c>
      <c r="V109" s="177">
        <f t="shared" si="60"/>
        <v>0</v>
      </c>
      <c r="W109" s="178">
        <f t="shared" si="49"/>
        <v>0</v>
      </c>
      <c r="X109" s="177">
        <f t="shared" si="61"/>
        <v>0</v>
      </c>
      <c r="Y109" s="178">
        <f t="shared" si="50"/>
        <v>0</v>
      </c>
      <c r="Z109" s="177">
        <f t="shared" si="62"/>
        <v>0</v>
      </c>
      <c r="AA109" s="178">
        <f t="shared" si="51"/>
        <v>0</v>
      </c>
      <c r="AB109" s="177">
        <f t="shared" si="63"/>
        <v>0</v>
      </c>
      <c r="AC109" s="178">
        <f t="shared" si="52"/>
        <v>0</v>
      </c>
      <c r="AD109" s="177">
        <f t="shared" si="64"/>
        <v>0</v>
      </c>
      <c r="AE109" s="179">
        <f t="shared" si="53"/>
        <v>0</v>
      </c>
      <c r="AF109" s="177">
        <f t="shared" si="64"/>
        <v>0</v>
      </c>
      <c r="AG109" s="178">
        <f t="shared" si="54"/>
        <v>0</v>
      </c>
      <c r="AH109" s="220">
        <f t="shared" si="65"/>
        <v>0</v>
      </c>
      <c r="AI109" s="179">
        <f t="shared" si="55"/>
        <v>0</v>
      </c>
      <c r="AJ109" s="177">
        <f t="shared" si="66"/>
        <v>0</v>
      </c>
      <c r="AK109" s="178">
        <f t="shared" si="56"/>
        <v>0</v>
      </c>
      <c r="AL109" s="177">
        <f t="shared" si="67"/>
        <v>0</v>
      </c>
      <c r="AM109" s="178">
        <f t="shared" si="57"/>
        <v>0</v>
      </c>
      <c r="AN109" s="220">
        <f t="shared" si="68"/>
        <v>0</v>
      </c>
      <c r="AO109" s="117">
        <f t="shared" si="58"/>
        <v>0</v>
      </c>
    </row>
    <row r="110" spans="1:41" s="65" customFormat="1" ht="15" customHeight="1">
      <c r="A110" s="66">
        <v>13</v>
      </c>
      <c r="B110" s="51">
        <v>25262555</v>
      </c>
      <c r="C110" s="52" t="s">
        <v>103</v>
      </c>
      <c r="D110" s="96">
        <v>7</v>
      </c>
      <c r="E110" s="97">
        <v>2.13</v>
      </c>
      <c r="F110" s="97">
        <v>7</v>
      </c>
      <c r="G110" s="97">
        <v>1.7</v>
      </c>
      <c r="H110" s="98">
        <v>133126.48782548829</v>
      </c>
      <c r="I110" s="98">
        <f t="shared" si="69"/>
        <v>137120.28246025296</v>
      </c>
      <c r="J110" s="99">
        <f t="shared" si="70"/>
        <v>171400.35307531618</v>
      </c>
      <c r="K110" s="248">
        <f t="shared" si="44"/>
        <v>0</v>
      </c>
      <c r="L110" s="238"/>
      <c r="M110" s="72">
        <v>1000</v>
      </c>
      <c r="N110" s="175">
        <f t="shared" si="30"/>
        <v>0</v>
      </c>
      <c r="O110" s="178">
        <f t="shared" si="45"/>
        <v>0</v>
      </c>
      <c r="P110" s="177">
        <f t="shared" si="31"/>
        <v>0</v>
      </c>
      <c r="Q110" s="178">
        <f t="shared" si="46"/>
        <v>0</v>
      </c>
      <c r="R110" s="177">
        <f t="shared" si="31"/>
        <v>0</v>
      </c>
      <c r="S110" s="178">
        <f t="shared" si="47"/>
        <v>0</v>
      </c>
      <c r="T110" s="177">
        <f t="shared" si="59"/>
        <v>0</v>
      </c>
      <c r="U110" s="179">
        <f t="shared" si="48"/>
        <v>0</v>
      </c>
      <c r="V110" s="177">
        <f t="shared" si="60"/>
        <v>0</v>
      </c>
      <c r="W110" s="178">
        <f t="shared" si="49"/>
        <v>0</v>
      </c>
      <c r="X110" s="177">
        <f t="shared" si="61"/>
        <v>0</v>
      </c>
      <c r="Y110" s="178">
        <f t="shared" si="50"/>
        <v>0</v>
      </c>
      <c r="Z110" s="177">
        <f t="shared" si="62"/>
        <v>0</v>
      </c>
      <c r="AA110" s="178">
        <f t="shared" si="51"/>
        <v>0</v>
      </c>
      <c r="AB110" s="177">
        <f t="shared" si="63"/>
        <v>0</v>
      </c>
      <c r="AC110" s="178">
        <f t="shared" si="52"/>
        <v>0</v>
      </c>
      <c r="AD110" s="177">
        <f t="shared" si="64"/>
        <v>0</v>
      </c>
      <c r="AE110" s="179">
        <f t="shared" si="53"/>
        <v>0</v>
      </c>
      <c r="AF110" s="177">
        <f t="shared" si="64"/>
        <v>0</v>
      </c>
      <c r="AG110" s="178">
        <f t="shared" si="54"/>
        <v>0</v>
      </c>
      <c r="AH110" s="220">
        <f t="shared" si="65"/>
        <v>0</v>
      </c>
      <c r="AI110" s="179">
        <f t="shared" si="55"/>
        <v>0</v>
      </c>
      <c r="AJ110" s="177">
        <f t="shared" si="66"/>
        <v>0</v>
      </c>
      <c r="AK110" s="178">
        <f t="shared" si="56"/>
        <v>0</v>
      </c>
      <c r="AL110" s="177">
        <f t="shared" si="67"/>
        <v>0</v>
      </c>
      <c r="AM110" s="178">
        <f t="shared" si="57"/>
        <v>0</v>
      </c>
      <c r="AN110" s="220">
        <f t="shared" si="68"/>
        <v>0</v>
      </c>
      <c r="AO110" s="117">
        <f t="shared" si="58"/>
        <v>0</v>
      </c>
    </row>
    <row r="111" spans="1:41" s="65" customFormat="1" ht="15" customHeight="1">
      <c r="A111" s="66">
        <v>14</v>
      </c>
      <c r="B111" s="51">
        <v>25262556</v>
      </c>
      <c r="C111" s="52" t="s">
        <v>104</v>
      </c>
      <c r="D111" s="96">
        <v>7</v>
      </c>
      <c r="E111" s="97">
        <v>2.2999999999999998</v>
      </c>
      <c r="F111" s="97">
        <v>7</v>
      </c>
      <c r="G111" s="97">
        <v>1.7</v>
      </c>
      <c r="H111" s="98">
        <v>150970.48332833932</v>
      </c>
      <c r="I111" s="98">
        <f t="shared" si="69"/>
        <v>155499.59782818949</v>
      </c>
      <c r="J111" s="99">
        <f t="shared" si="70"/>
        <v>194374.49728523687</v>
      </c>
      <c r="K111" s="248">
        <f t="shared" si="44"/>
        <v>0</v>
      </c>
      <c r="L111" s="238"/>
      <c r="M111" s="72">
        <v>1000</v>
      </c>
      <c r="N111" s="175">
        <f t="shared" si="30"/>
        <v>0</v>
      </c>
      <c r="O111" s="178">
        <f t="shared" si="45"/>
        <v>0</v>
      </c>
      <c r="P111" s="177">
        <f t="shared" si="31"/>
        <v>0</v>
      </c>
      <c r="Q111" s="178">
        <f t="shared" si="46"/>
        <v>0</v>
      </c>
      <c r="R111" s="177">
        <f t="shared" si="31"/>
        <v>0</v>
      </c>
      <c r="S111" s="178">
        <f t="shared" si="47"/>
        <v>0</v>
      </c>
      <c r="T111" s="177">
        <f t="shared" si="59"/>
        <v>0</v>
      </c>
      <c r="U111" s="179">
        <f t="shared" si="48"/>
        <v>0</v>
      </c>
      <c r="V111" s="177">
        <f t="shared" si="60"/>
        <v>0</v>
      </c>
      <c r="W111" s="178">
        <f t="shared" si="49"/>
        <v>0</v>
      </c>
      <c r="X111" s="177">
        <f t="shared" si="61"/>
        <v>0</v>
      </c>
      <c r="Y111" s="178">
        <f t="shared" si="50"/>
        <v>0</v>
      </c>
      <c r="Z111" s="177">
        <f t="shared" si="62"/>
        <v>0</v>
      </c>
      <c r="AA111" s="178">
        <f t="shared" si="51"/>
        <v>0</v>
      </c>
      <c r="AB111" s="177">
        <f t="shared" si="63"/>
        <v>0</v>
      </c>
      <c r="AC111" s="178">
        <f t="shared" si="52"/>
        <v>0</v>
      </c>
      <c r="AD111" s="177">
        <f t="shared" si="64"/>
        <v>0</v>
      </c>
      <c r="AE111" s="179">
        <f t="shared" si="53"/>
        <v>0</v>
      </c>
      <c r="AF111" s="177">
        <f t="shared" si="64"/>
        <v>0</v>
      </c>
      <c r="AG111" s="178">
        <f t="shared" si="54"/>
        <v>0</v>
      </c>
      <c r="AH111" s="220">
        <f t="shared" si="65"/>
        <v>0</v>
      </c>
      <c r="AI111" s="179">
        <f t="shared" si="55"/>
        <v>0</v>
      </c>
      <c r="AJ111" s="177">
        <f t="shared" si="66"/>
        <v>0</v>
      </c>
      <c r="AK111" s="178">
        <f t="shared" si="56"/>
        <v>0</v>
      </c>
      <c r="AL111" s="177">
        <f t="shared" si="67"/>
        <v>0</v>
      </c>
      <c r="AM111" s="178">
        <f t="shared" si="57"/>
        <v>0</v>
      </c>
      <c r="AN111" s="220">
        <f t="shared" si="68"/>
        <v>0</v>
      </c>
      <c r="AO111" s="117">
        <f t="shared" si="58"/>
        <v>0</v>
      </c>
    </row>
    <row r="112" spans="1:41" s="65" customFormat="1" ht="15" customHeight="1">
      <c r="A112" s="66">
        <v>15</v>
      </c>
      <c r="B112" s="51">
        <v>25262557</v>
      </c>
      <c r="C112" s="52" t="s">
        <v>105</v>
      </c>
      <c r="D112" s="96">
        <v>7</v>
      </c>
      <c r="E112" s="97">
        <v>2.5099999999999998</v>
      </c>
      <c r="F112" s="97">
        <v>7</v>
      </c>
      <c r="G112" s="97">
        <v>1.7</v>
      </c>
      <c r="H112" s="98">
        <v>173991.77985282775</v>
      </c>
      <c r="I112" s="98">
        <f t="shared" si="69"/>
        <v>179211.5332484126</v>
      </c>
      <c r="J112" s="99">
        <f t="shared" si="70"/>
        <v>224014.41656051573</v>
      </c>
      <c r="K112" s="248">
        <f t="shared" si="44"/>
        <v>0</v>
      </c>
      <c r="L112" s="238"/>
      <c r="M112" s="72">
        <v>1000</v>
      </c>
      <c r="N112" s="175">
        <f t="shared" si="30"/>
        <v>0</v>
      </c>
      <c r="O112" s="178">
        <f t="shared" si="45"/>
        <v>0</v>
      </c>
      <c r="P112" s="177">
        <f t="shared" si="31"/>
        <v>0</v>
      </c>
      <c r="Q112" s="178">
        <f t="shared" si="46"/>
        <v>0</v>
      </c>
      <c r="R112" s="177">
        <f t="shared" si="31"/>
        <v>0</v>
      </c>
      <c r="S112" s="178">
        <f t="shared" si="47"/>
        <v>0</v>
      </c>
      <c r="T112" s="177">
        <f t="shared" si="59"/>
        <v>0</v>
      </c>
      <c r="U112" s="179">
        <f t="shared" si="48"/>
        <v>0</v>
      </c>
      <c r="V112" s="177">
        <f t="shared" si="60"/>
        <v>0</v>
      </c>
      <c r="W112" s="178">
        <f t="shared" si="49"/>
        <v>0</v>
      </c>
      <c r="X112" s="177">
        <f t="shared" si="61"/>
        <v>0</v>
      </c>
      <c r="Y112" s="178">
        <f t="shared" si="50"/>
        <v>0</v>
      </c>
      <c r="Z112" s="177">
        <f t="shared" si="62"/>
        <v>0</v>
      </c>
      <c r="AA112" s="178">
        <f t="shared" si="51"/>
        <v>0</v>
      </c>
      <c r="AB112" s="177">
        <f t="shared" si="63"/>
        <v>0</v>
      </c>
      <c r="AC112" s="178">
        <f t="shared" si="52"/>
        <v>0</v>
      </c>
      <c r="AD112" s="177">
        <f t="shared" si="64"/>
        <v>0</v>
      </c>
      <c r="AE112" s="179">
        <f t="shared" si="53"/>
        <v>0</v>
      </c>
      <c r="AF112" s="177">
        <f t="shared" si="64"/>
        <v>0</v>
      </c>
      <c r="AG112" s="178">
        <f t="shared" si="54"/>
        <v>0</v>
      </c>
      <c r="AH112" s="220">
        <f t="shared" si="65"/>
        <v>0</v>
      </c>
      <c r="AI112" s="179">
        <f t="shared" si="55"/>
        <v>0</v>
      </c>
      <c r="AJ112" s="177">
        <f t="shared" si="66"/>
        <v>0</v>
      </c>
      <c r="AK112" s="178">
        <f t="shared" si="56"/>
        <v>0</v>
      </c>
      <c r="AL112" s="177">
        <f t="shared" si="67"/>
        <v>0</v>
      </c>
      <c r="AM112" s="178">
        <f t="shared" si="57"/>
        <v>0</v>
      </c>
      <c r="AN112" s="220">
        <f t="shared" si="68"/>
        <v>0</v>
      </c>
      <c r="AO112" s="117">
        <f t="shared" si="58"/>
        <v>0</v>
      </c>
    </row>
    <row r="113" spans="1:41" s="65" customFormat="1" ht="15" customHeight="1">
      <c r="A113" s="66">
        <v>16</v>
      </c>
      <c r="B113" s="51">
        <v>25262558</v>
      </c>
      <c r="C113" s="52" t="s">
        <v>106</v>
      </c>
      <c r="D113" s="96">
        <v>7</v>
      </c>
      <c r="E113" s="97">
        <v>2.5099999999999998</v>
      </c>
      <c r="F113" s="97">
        <v>7</v>
      </c>
      <c r="G113" s="97">
        <v>2.13</v>
      </c>
      <c r="H113" s="98">
        <v>187130.05979609431</v>
      </c>
      <c r="I113" s="98">
        <f t="shared" si="69"/>
        <v>192743.96158997715</v>
      </c>
      <c r="J113" s="99">
        <f t="shared" si="70"/>
        <v>240929.95198747143</v>
      </c>
      <c r="K113" s="248">
        <f t="shared" si="44"/>
        <v>0</v>
      </c>
      <c r="L113" s="238"/>
      <c r="M113" s="72">
        <v>1000</v>
      </c>
      <c r="N113" s="175">
        <f t="shared" si="30"/>
        <v>0</v>
      </c>
      <c r="O113" s="178">
        <f t="shared" si="45"/>
        <v>0</v>
      </c>
      <c r="P113" s="177">
        <f t="shared" si="31"/>
        <v>0</v>
      </c>
      <c r="Q113" s="178">
        <f t="shared" si="46"/>
        <v>0</v>
      </c>
      <c r="R113" s="177">
        <f t="shared" si="31"/>
        <v>0</v>
      </c>
      <c r="S113" s="178">
        <f t="shared" si="47"/>
        <v>0</v>
      </c>
      <c r="T113" s="177">
        <f t="shared" si="59"/>
        <v>0</v>
      </c>
      <c r="U113" s="179">
        <f t="shared" si="48"/>
        <v>0</v>
      </c>
      <c r="V113" s="177">
        <f t="shared" si="60"/>
        <v>0</v>
      </c>
      <c r="W113" s="178">
        <f t="shared" si="49"/>
        <v>0</v>
      </c>
      <c r="X113" s="177">
        <f t="shared" si="61"/>
        <v>0</v>
      </c>
      <c r="Y113" s="178">
        <f t="shared" si="50"/>
        <v>0</v>
      </c>
      <c r="Z113" s="177">
        <f t="shared" si="62"/>
        <v>0</v>
      </c>
      <c r="AA113" s="178">
        <f t="shared" si="51"/>
        <v>0</v>
      </c>
      <c r="AB113" s="177">
        <f t="shared" si="63"/>
        <v>0</v>
      </c>
      <c r="AC113" s="178">
        <f t="shared" si="52"/>
        <v>0</v>
      </c>
      <c r="AD113" s="177">
        <f t="shared" si="64"/>
        <v>0</v>
      </c>
      <c r="AE113" s="179">
        <f t="shared" si="53"/>
        <v>0</v>
      </c>
      <c r="AF113" s="177">
        <f t="shared" si="64"/>
        <v>0</v>
      </c>
      <c r="AG113" s="178">
        <f t="shared" si="54"/>
        <v>0</v>
      </c>
      <c r="AH113" s="220">
        <f t="shared" si="65"/>
        <v>0</v>
      </c>
      <c r="AI113" s="179">
        <f t="shared" si="55"/>
        <v>0</v>
      </c>
      <c r="AJ113" s="177">
        <f t="shared" si="66"/>
        <v>0</v>
      </c>
      <c r="AK113" s="178">
        <f t="shared" si="56"/>
        <v>0</v>
      </c>
      <c r="AL113" s="177">
        <f t="shared" si="67"/>
        <v>0</v>
      </c>
      <c r="AM113" s="178">
        <f t="shared" si="57"/>
        <v>0</v>
      </c>
      <c r="AN113" s="220">
        <f t="shared" si="68"/>
        <v>0</v>
      </c>
      <c r="AO113" s="117">
        <f t="shared" si="58"/>
        <v>0</v>
      </c>
    </row>
    <row r="114" spans="1:41" s="65" customFormat="1" ht="15" customHeight="1">
      <c r="A114" s="66">
        <v>17</v>
      </c>
      <c r="B114" s="51">
        <v>25262559</v>
      </c>
      <c r="C114" s="52" t="s">
        <v>107</v>
      </c>
      <c r="D114" s="96">
        <v>7</v>
      </c>
      <c r="E114" s="97">
        <v>2.6</v>
      </c>
      <c r="F114" s="97">
        <v>7</v>
      </c>
      <c r="G114" s="97">
        <v>2</v>
      </c>
      <c r="H114" s="98">
        <v>194101.61840340719</v>
      </c>
      <c r="I114" s="98">
        <f t="shared" si="69"/>
        <v>199924.66695550943</v>
      </c>
      <c r="J114" s="99">
        <f t="shared" si="70"/>
        <v>249905.83369438676</v>
      </c>
      <c r="K114" s="248">
        <f t="shared" si="44"/>
        <v>0</v>
      </c>
      <c r="L114" s="238"/>
      <c r="M114" s="72">
        <v>1000</v>
      </c>
      <c r="N114" s="175">
        <f t="shared" si="30"/>
        <v>0</v>
      </c>
      <c r="O114" s="178">
        <f t="shared" si="45"/>
        <v>0</v>
      </c>
      <c r="P114" s="177">
        <f t="shared" si="31"/>
        <v>0</v>
      </c>
      <c r="Q114" s="178">
        <f t="shared" si="46"/>
        <v>0</v>
      </c>
      <c r="R114" s="177">
        <f t="shared" si="31"/>
        <v>0</v>
      </c>
      <c r="S114" s="178">
        <f t="shared" si="47"/>
        <v>0</v>
      </c>
      <c r="T114" s="177">
        <f t="shared" si="59"/>
        <v>0</v>
      </c>
      <c r="U114" s="179">
        <f t="shared" si="48"/>
        <v>0</v>
      </c>
      <c r="V114" s="177">
        <f t="shared" si="60"/>
        <v>0</v>
      </c>
      <c r="W114" s="178">
        <f t="shared" si="49"/>
        <v>0</v>
      </c>
      <c r="X114" s="177">
        <f t="shared" si="61"/>
        <v>0</v>
      </c>
      <c r="Y114" s="178">
        <f t="shared" si="50"/>
        <v>0</v>
      </c>
      <c r="Z114" s="177">
        <f t="shared" si="62"/>
        <v>0</v>
      </c>
      <c r="AA114" s="178">
        <f t="shared" si="51"/>
        <v>0</v>
      </c>
      <c r="AB114" s="177">
        <f t="shared" si="63"/>
        <v>0</v>
      </c>
      <c r="AC114" s="178">
        <f t="shared" si="52"/>
        <v>0</v>
      </c>
      <c r="AD114" s="177">
        <f t="shared" si="64"/>
        <v>0</v>
      </c>
      <c r="AE114" s="179">
        <f t="shared" si="53"/>
        <v>0</v>
      </c>
      <c r="AF114" s="177">
        <f t="shared" si="64"/>
        <v>0</v>
      </c>
      <c r="AG114" s="178">
        <f t="shared" si="54"/>
        <v>0</v>
      </c>
      <c r="AH114" s="220">
        <f t="shared" si="65"/>
        <v>0</v>
      </c>
      <c r="AI114" s="179">
        <f t="shared" si="55"/>
        <v>0</v>
      </c>
      <c r="AJ114" s="177">
        <f t="shared" si="66"/>
        <v>0</v>
      </c>
      <c r="AK114" s="178">
        <f t="shared" si="56"/>
        <v>0</v>
      </c>
      <c r="AL114" s="177">
        <f t="shared" si="67"/>
        <v>0</v>
      </c>
      <c r="AM114" s="178">
        <f t="shared" si="57"/>
        <v>0</v>
      </c>
      <c r="AN114" s="220">
        <f t="shared" si="68"/>
        <v>0</v>
      </c>
      <c r="AO114" s="117">
        <f t="shared" si="58"/>
        <v>0</v>
      </c>
    </row>
    <row r="115" spans="1:41" s="65" customFormat="1" ht="15" customHeight="1">
      <c r="A115" s="66">
        <v>18</v>
      </c>
      <c r="B115" s="51">
        <v>25262560</v>
      </c>
      <c r="C115" s="52" t="s">
        <v>108</v>
      </c>
      <c r="D115" s="96">
        <v>7</v>
      </c>
      <c r="E115" s="97">
        <v>2.6</v>
      </c>
      <c r="F115" s="97">
        <v>7</v>
      </c>
      <c r="G115" s="97">
        <v>2.13</v>
      </c>
      <c r="H115" s="98">
        <v>197259.01876018199</v>
      </c>
      <c r="I115" s="98">
        <f t="shared" si="69"/>
        <v>203176.78932298746</v>
      </c>
      <c r="J115" s="99">
        <f t="shared" si="70"/>
        <v>253970.98665373432</v>
      </c>
      <c r="K115" s="248">
        <f t="shared" si="44"/>
        <v>0</v>
      </c>
      <c r="L115" s="238"/>
      <c r="M115" s="72">
        <v>1000</v>
      </c>
      <c r="N115" s="175">
        <f t="shared" si="30"/>
        <v>0</v>
      </c>
      <c r="O115" s="178">
        <f t="shared" si="45"/>
        <v>0</v>
      </c>
      <c r="P115" s="177">
        <f t="shared" si="31"/>
        <v>0</v>
      </c>
      <c r="Q115" s="178">
        <f t="shared" si="46"/>
        <v>0</v>
      </c>
      <c r="R115" s="177">
        <f t="shared" si="31"/>
        <v>0</v>
      </c>
      <c r="S115" s="178">
        <f t="shared" si="47"/>
        <v>0</v>
      </c>
      <c r="T115" s="177">
        <f t="shared" si="59"/>
        <v>0</v>
      </c>
      <c r="U115" s="179">
        <f t="shared" si="48"/>
        <v>0</v>
      </c>
      <c r="V115" s="177">
        <f t="shared" si="60"/>
        <v>0</v>
      </c>
      <c r="W115" s="178">
        <f t="shared" si="49"/>
        <v>0</v>
      </c>
      <c r="X115" s="177">
        <f t="shared" si="61"/>
        <v>0</v>
      </c>
      <c r="Y115" s="178">
        <f t="shared" si="50"/>
        <v>0</v>
      </c>
      <c r="Z115" s="177">
        <f t="shared" si="62"/>
        <v>0</v>
      </c>
      <c r="AA115" s="178">
        <f t="shared" si="51"/>
        <v>0</v>
      </c>
      <c r="AB115" s="177">
        <f t="shared" si="63"/>
        <v>0</v>
      </c>
      <c r="AC115" s="178">
        <f t="shared" si="52"/>
        <v>0</v>
      </c>
      <c r="AD115" s="177">
        <f t="shared" si="64"/>
        <v>0</v>
      </c>
      <c r="AE115" s="179">
        <f t="shared" si="53"/>
        <v>0</v>
      </c>
      <c r="AF115" s="177">
        <f t="shared" si="64"/>
        <v>0</v>
      </c>
      <c r="AG115" s="178">
        <f t="shared" si="54"/>
        <v>0</v>
      </c>
      <c r="AH115" s="220">
        <f t="shared" si="65"/>
        <v>0</v>
      </c>
      <c r="AI115" s="179">
        <f t="shared" si="55"/>
        <v>0</v>
      </c>
      <c r="AJ115" s="177">
        <f t="shared" si="66"/>
        <v>0</v>
      </c>
      <c r="AK115" s="178">
        <f t="shared" si="56"/>
        <v>0</v>
      </c>
      <c r="AL115" s="177">
        <f t="shared" si="67"/>
        <v>0</v>
      </c>
      <c r="AM115" s="178">
        <f t="shared" si="57"/>
        <v>0</v>
      </c>
      <c r="AN115" s="220">
        <f t="shared" si="68"/>
        <v>0</v>
      </c>
      <c r="AO115" s="117">
        <f t="shared" si="58"/>
        <v>0</v>
      </c>
    </row>
    <row r="116" spans="1:41" s="65" customFormat="1" ht="15" customHeight="1">
      <c r="A116" s="66">
        <v>19</v>
      </c>
      <c r="B116" s="51">
        <v>25262561</v>
      </c>
      <c r="C116" s="52" t="s">
        <v>109</v>
      </c>
      <c r="D116" s="96">
        <v>19</v>
      </c>
      <c r="E116" s="97">
        <v>1.82</v>
      </c>
      <c r="F116" s="97">
        <v>7</v>
      </c>
      <c r="G116" s="97">
        <v>2.13</v>
      </c>
      <c r="H116" s="98">
        <v>246510.4240576959</v>
      </c>
      <c r="I116" s="98">
        <f t="shared" si="69"/>
        <v>253905.73677942678</v>
      </c>
      <c r="J116" s="99">
        <f t="shared" si="70"/>
        <v>317382.17097428348</v>
      </c>
      <c r="K116" s="248">
        <f t="shared" si="44"/>
        <v>0</v>
      </c>
      <c r="L116" s="238"/>
      <c r="M116" s="72">
        <v>1000</v>
      </c>
      <c r="N116" s="175">
        <f t="shared" si="30"/>
        <v>0</v>
      </c>
      <c r="O116" s="178">
        <f t="shared" si="45"/>
        <v>0</v>
      </c>
      <c r="P116" s="177">
        <f t="shared" si="31"/>
        <v>0</v>
      </c>
      <c r="Q116" s="178">
        <f t="shared" si="46"/>
        <v>0</v>
      </c>
      <c r="R116" s="177">
        <f t="shared" si="31"/>
        <v>0</v>
      </c>
      <c r="S116" s="178">
        <f t="shared" si="47"/>
        <v>0</v>
      </c>
      <c r="T116" s="177">
        <f t="shared" si="59"/>
        <v>0</v>
      </c>
      <c r="U116" s="179">
        <f t="shared" si="48"/>
        <v>0</v>
      </c>
      <c r="V116" s="177">
        <f t="shared" si="60"/>
        <v>0</v>
      </c>
      <c r="W116" s="178">
        <f t="shared" si="49"/>
        <v>0</v>
      </c>
      <c r="X116" s="177">
        <f t="shared" si="61"/>
        <v>0</v>
      </c>
      <c r="Y116" s="178">
        <f t="shared" si="50"/>
        <v>0</v>
      </c>
      <c r="Z116" s="177">
        <f t="shared" si="62"/>
        <v>0</v>
      </c>
      <c r="AA116" s="178">
        <f t="shared" si="51"/>
        <v>0</v>
      </c>
      <c r="AB116" s="177">
        <f t="shared" si="63"/>
        <v>0</v>
      </c>
      <c r="AC116" s="178">
        <f t="shared" si="52"/>
        <v>0</v>
      </c>
      <c r="AD116" s="177">
        <f t="shared" si="64"/>
        <v>0</v>
      </c>
      <c r="AE116" s="179">
        <f t="shared" si="53"/>
        <v>0</v>
      </c>
      <c r="AF116" s="177">
        <f t="shared" si="64"/>
        <v>0</v>
      </c>
      <c r="AG116" s="178">
        <f t="shared" si="54"/>
        <v>0</v>
      </c>
      <c r="AH116" s="220">
        <f t="shared" si="65"/>
        <v>0</v>
      </c>
      <c r="AI116" s="179">
        <f t="shared" si="55"/>
        <v>0</v>
      </c>
      <c r="AJ116" s="177">
        <f t="shared" si="66"/>
        <v>0</v>
      </c>
      <c r="AK116" s="178">
        <f t="shared" si="56"/>
        <v>0</v>
      </c>
      <c r="AL116" s="177">
        <f t="shared" si="67"/>
        <v>0</v>
      </c>
      <c r="AM116" s="178">
        <f t="shared" si="57"/>
        <v>0</v>
      </c>
      <c r="AN116" s="220">
        <f t="shared" si="68"/>
        <v>0</v>
      </c>
      <c r="AO116" s="117">
        <f t="shared" si="58"/>
        <v>0</v>
      </c>
    </row>
    <row r="117" spans="1:41" s="65" customFormat="1" ht="15" customHeight="1">
      <c r="A117" s="66">
        <v>20</v>
      </c>
      <c r="B117" s="51">
        <v>25262562</v>
      </c>
      <c r="C117" s="52" t="s">
        <v>110</v>
      </c>
      <c r="D117" s="96">
        <v>19</v>
      </c>
      <c r="E117" s="97">
        <v>1.82</v>
      </c>
      <c r="F117" s="97">
        <v>7</v>
      </c>
      <c r="G117" s="97">
        <v>2.5099999999999998</v>
      </c>
      <c r="H117" s="98">
        <v>260596.53954317531</v>
      </c>
      <c r="I117" s="98">
        <f t="shared" si="69"/>
        <v>268414.43572947057</v>
      </c>
      <c r="J117" s="99">
        <f t="shared" si="70"/>
        <v>335518.04466183821</v>
      </c>
      <c r="K117" s="248">
        <f t="shared" si="44"/>
        <v>0</v>
      </c>
      <c r="L117" s="238"/>
      <c r="M117" s="72">
        <v>1000</v>
      </c>
      <c r="N117" s="175">
        <f t="shared" si="30"/>
        <v>0</v>
      </c>
      <c r="O117" s="178">
        <f t="shared" si="45"/>
        <v>0</v>
      </c>
      <c r="P117" s="177">
        <f t="shared" si="31"/>
        <v>0</v>
      </c>
      <c r="Q117" s="178">
        <f t="shared" si="46"/>
        <v>0</v>
      </c>
      <c r="R117" s="177">
        <f t="shared" si="31"/>
        <v>0</v>
      </c>
      <c r="S117" s="178">
        <f t="shared" si="47"/>
        <v>0</v>
      </c>
      <c r="T117" s="177">
        <f t="shared" si="59"/>
        <v>0</v>
      </c>
      <c r="U117" s="179">
        <f t="shared" si="48"/>
        <v>0</v>
      </c>
      <c r="V117" s="177">
        <f t="shared" si="60"/>
        <v>0</v>
      </c>
      <c r="W117" s="178">
        <f t="shared" si="49"/>
        <v>0</v>
      </c>
      <c r="X117" s="177">
        <f t="shared" si="61"/>
        <v>0</v>
      </c>
      <c r="Y117" s="178">
        <f t="shared" si="50"/>
        <v>0</v>
      </c>
      <c r="Z117" s="177">
        <f t="shared" si="62"/>
        <v>0</v>
      </c>
      <c r="AA117" s="178">
        <f t="shared" si="51"/>
        <v>0</v>
      </c>
      <c r="AB117" s="177">
        <f t="shared" si="63"/>
        <v>0</v>
      </c>
      <c r="AC117" s="178">
        <f t="shared" si="52"/>
        <v>0</v>
      </c>
      <c r="AD117" s="177">
        <f t="shared" si="64"/>
        <v>0</v>
      </c>
      <c r="AE117" s="179">
        <f t="shared" si="53"/>
        <v>0</v>
      </c>
      <c r="AF117" s="177">
        <f t="shared" si="64"/>
        <v>0</v>
      </c>
      <c r="AG117" s="178">
        <f t="shared" si="54"/>
        <v>0</v>
      </c>
      <c r="AH117" s="220">
        <f t="shared" si="65"/>
        <v>0</v>
      </c>
      <c r="AI117" s="179">
        <f t="shared" si="55"/>
        <v>0</v>
      </c>
      <c r="AJ117" s="177">
        <f t="shared" si="66"/>
        <v>0</v>
      </c>
      <c r="AK117" s="178">
        <f t="shared" si="56"/>
        <v>0</v>
      </c>
      <c r="AL117" s="177">
        <f t="shared" si="67"/>
        <v>0</v>
      </c>
      <c r="AM117" s="178">
        <f t="shared" si="57"/>
        <v>0</v>
      </c>
      <c r="AN117" s="220">
        <f t="shared" si="68"/>
        <v>0</v>
      </c>
      <c r="AO117" s="117">
        <f t="shared" si="58"/>
        <v>0</v>
      </c>
    </row>
    <row r="118" spans="1:41" s="65" customFormat="1" ht="15" customHeight="1">
      <c r="A118" s="66">
        <v>21</v>
      </c>
      <c r="B118" s="51">
        <v>25262563</v>
      </c>
      <c r="C118" s="52" t="s">
        <v>111</v>
      </c>
      <c r="D118" s="96">
        <v>19</v>
      </c>
      <c r="E118" s="97">
        <v>2</v>
      </c>
      <c r="F118" s="97">
        <v>7</v>
      </c>
      <c r="G118" s="97">
        <v>2.2999999999999998</v>
      </c>
      <c r="H118" s="98">
        <v>295063.28148251667</v>
      </c>
      <c r="I118" s="98">
        <f t="shared" si="69"/>
        <v>303915.17992699216</v>
      </c>
      <c r="J118" s="99">
        <f t="shared" si="70"/>
        <v>379893.9749087402</v>
      </c>
      <c r="K118" s="248">
        <f t="shared" si="44"/>
        <v>0</v>
      </c>
      <c r="L118" s="238"/>
      <c r="M118" s="72">
        <v>1000</v>
      </c>
      <c r="N118" s="175">
        <f t="shared" si="30"/>
        <v>0</v>
      </c>
      <c r="O118" s="178">
        <f t="shared" si="45"/>
        <v>0</v>
      </c>
      <c r="P118" s="177">
        <f t="shared" si="31"/>
        <v>0</v>
      </c>
      <c r="Q118" s="178">
        <f t="shared" si="46"/>
        <v>0</v>
      </c>
      <c r="R118" s="177">
        <f t="shared" si="31"/>
        <v>0</v>
      </c>
      <c r="S118" s="178">
        <f t="shared" si="47"/>
        <v>0</v>
      </c>
      <c r="T118" s="177">
        <f t="shared" si="59"/>
        <v>0</v>
      </c>
      <c r="U118" s="179">
        <f t="shared" si="48"/>
        <v>0</v>
      </c>
      <c r="V118" s="177">
        <f t="shared" si="60"/>
        <v>0</v>
      </c>
      <c r="W118" s="178">
        <f t="shared" si="49"/>
        <v>0</v>
      </c>
      <c r="X118" s="177">
        <f t="shared" si="61"/>
        <v>0</v>
      </c>
      <c r="Y118" s="178">
        <f t="shared" si="50"/>
        <v>0</v>
      </c>
      <c r="Z118" s="177">
        <f t="shared" si="62"/>
        <v>0</v>
      </c>
      <c r="AA118" s="178">
        <f t="shared" si="51"/>
        <v>0</v>
      </c>
      <c r="AB118" s="177">
        <f t="shared" si="63"/>
        <v>0</v>
      </c>
      <c r="AC118" s="178">
        <f t="shared" si="52"/>
        <v>0</v>
      </c>
      <c r="AD118" s="177">
        <f t="shared" si="64"/>
        <v>0</v>
      </c>
      <c r="AE118" s="179">
        <f t="shared" si="53"/>
        <v>0</v>
      </c>
      <c r="AF118" s="177">
        <f t="shared" si="64"/>
        <v>0</v>
      </c>
      <c r="AG118" s="178">
        <f t="shared" si="54"/>
        <v>0</v>
      </c>
      <c r="AH118" s="220">
        <f t="shared" si="65"/>
        <v>0</v>
      </c>
      <c r="AI118" s="179">
        <f t="shared" si="55"/>
        <v>0</v>
      </c>
      <c r="AJ118" s="177">
        <f t="shared" si="66"/>
        <v>0</v>
      </c>
      <c r="AK118" s="178">
        <f t="shared" si="56"/>
        <v>0</v>
      </c>
      <c r="AL118" s="177">
        <f t="shared" si="67"/>
        <v>0</v>
      </c>
      <c r="AM118" s="178">
        <f t="shared" si="57"/>
        <v>0</v>
      </c>
      <c r="AN118" s="220">
        <f t="shared" si="68"/>
        <v>0</v>
      </c>
      <c r="AO118" s="117">
        <f t="shared" si="58"/>
        <v>0</v>
      </c>
    </row>
    <row r="119" spans="1:41" s="65" customFormat="1" ht="15" customHeight="1">
      <c r="A119" s="66">
        <v>22</v>
      </c>
      <c r="B119" s="51">
        <v>25262564</v>
      </c>
      <c r="C119" s="52" t="s">
        <v>112</v>
      </c>
      <c r="D119" s="96">
        <v>19</v>
      </c>
      <c r="E119" s="97">
        <v>2</v>
      </c>
      <c r="F119" s="97">
        <v>7</v>
      </c>
      <c r="G119" s="97">
        <v>2.5099999999999998</v>
      </c>
      <c r="H119" s="98">
        <v>302032.74524943245</v>
      </c>
      <c r="I119" s="98">
        <f t="shared" si="69"/>
        <v>311093.72760691546</v>
      </c>
      <c r="J119" s="99">
        <f t="shared" si="70"/>
        <v>388867.15950864431</v>
      </c>
      <c r="K119" s="248">
        <f t="shared" si="44"/>
        <v>0</v>
      </c>
      <c r="L119" s="238"/>
      <c r="M119" s="72">
        <v>1000</v>
      </c>
      <c r="N119" s="175">
        <f t="shared" ref="N119:N182" si="71">O119/1.1</f>
        <v>0</v>
      </c>
      <c r="O119" s="178">
        <f t="shared" si="45"/>
        <v>0</v>
      </c>
      <c r="P119" s="177">
        <f t="shared" ref="P119:R182" si="72">Q119/1.1</f>
        <v>0</v>
      </c>
      <c r="Q119" s="178">
        <f t="shared" si="46"/>
        <v>0</v>
      </c>
      <c r="R119" s="177">
        <f t="shared" si="72"/>
        <v>0</v>
      </c>
      <c r="S119" s="178">
        <f t="shared" si="47"/>
        <v>0</v>
      </c>
      <c r="T119" s="177">
        <f t="shared" si="59"/>
        <v>0</v>
      </c>
      <c r="U119" s="179">
        <f t="shared" si="48"/>
        <v>0</v>
      </c>
      <c r="V119" s="177">
        <f t="shared" si="60"/>
        <v>0</v>
      </c>
      <c r="W119" s="178">
        <f t="shared" si="49"/>
        <v>0</v>
      </c>
      <c r="X119" s="177">
        <f t="shared" si="61"/>
        <v>0</v>
      </c>
      <c r="Y119" s="178">
        <f t="shared" si="50"/>
        <v>0</v>
      </c>
      <c r="Z119" s="177">
        <f t="shared" si="62"/>
        <v>0</v>
      </c>
      <c r="AA119" s="178">
        <f t="shared" si="51"/>
        <v>0</v>
      </c>
      <c r="AB119" s="177">
        <f t="shared" si="63"/>
        <v>0</v>
      </c>
      <c r="AC119" s="178">
        <f t="shared" si="52"/>
        <v>0</v>
      </c>
      <c r="AD119" s="177">
        <f t="shared" si="64"/>
        <v>0</v>
      </c>
      <c r="AE119" s="179">
        <f t="shared" si="53"/>
        <v>0</v>
      </c>
      <c r="AF119" s="177">
        <f t="shared" si="64"/>
        <v>0</v>
      </c>
      <c r="AG119" s="178">
        <f t="shared" si="54"/>
        <v>0</v>
      </c>
      <c r="AH119" s="220">
        <f t="shared" si="65"/>
        <v>0</v>
      </c>
      <c r="AI119" s="179">
        <f t="shared" si="55"/>
        <v>0</v>
      </c>
      <c r="AJ119" s="177">
        <f t="shared" si="66"/>
        <v>0</v>
      </c>
      <c r="AK119" s="178">
        <f t="shared" si="56"/>
        <v>0</v>
      </c>
      <c r="AL119" s="177">
        <f t="shared" si="67"/>
        <v>0</v>
      </c>
      <c r="AM119" s="178">
        <f t="shared" si="57"/>
        <v>0</v>
      </c>
      <c r="AN119" s="220">
        <f t="shared" si="68"/>
        <v>0</v>
      </c>
      <c r="AO119" s="117">
        <f t="shared" si="58"/>
        <v>0</v>
      </c>
    </row>
    <row r="120" spans="1:41" s="65" customFormat="1" ht="15" customHeight="1">
      <c r="A120" s="66">
        <v>23</v>
      </c>
      <c r="B120" s="51">
        <v>25262565</v>
      </c>
      <c r="C120" s="52" t="s">
        <v>113</v>
      </c>
      <c r="D120" s="96">
        <v>19</v>
      </c>
      <c r="E120" s="97">
        <v>2.13</v>
      </c>
      <c r="F120" s="97">
        <v>7</v>
      </c>
      <c r="G120" s="97">
        <v>2.5099999999999998</v>
      </c>
      <c r="H120" s="98">
        <v>332226.96471454622</v>
      </c>
      <c r="I120" s="98">
        <f t="shared" si="69"/>
        <v>342193.77365598263</v>
      </c>
      <c r="J120" s="99">
        <f t="shared" si="70"/>
        <v>427742.21706997824</v>
      </c>
      <c r="K120" s="248">
        <f t="shared" si="44"/>
        <v>0</v>
      </c>
      <c r="L120" s="238"/>
      <c r="M120" s="72">
        <v>1000</v>
      </c>
      <c r="N120" s="175">
        <f t="shared" si="71"/>
        <v>0</v>
      </c>
      <c r="O120" s="178">
        <f t="shared" si="45"/>
        <v>0</v>
      </c>
      <c r="P120" s="177">
        <f t="shared" si="72"/>
        <v>0</v>
      </c>
      <c r="Q120" s="178">
        <f t="shared" si="46"/>
        <v>0</v>
      </c>
      <c r="R120" s="177">
        <f t="shared" si="72"/>
        <v>0</v>
      </c>
      <c r="S120" s="178">
        <f t="shared" si="47"/>
        <v>0</v>
      </c>
      <c r="T120" s="177">
        <f t="shared" si="59"/>
        <v>0</v>
      </c>
      <c r="U120" s="179">
        <f t="shared" si="48"/>
        <v>0</v>
      </c>
      <c r="V120" s="177">
        <f t="shared" si="60"/>
        <v>0</v>
      </c>
      <c r="W120" s="178">
        <f t="shared" si="49"/>
        <v>0</v>
      </c>
      <c r="X120" s="177">
        <f t="shared" si="61"/>
        <v>0</v>
      </c>
      <c r="Y120" s="178">
        <f t="shared" si="50"/>
        <v>0</v>
      </c>
      <c r="Z120" s="177">
        <f t="shared" si="62"/>
        <v>0</v>
      </c>
      <c r="AA120" s="178">
        <f t="shared" si="51"/>
        <v>0</v>
      </c>
      <c r="AB120" s="177">
        <f t="shared" si="63"/>
        <v>0</v>
      </c>
      <c r="AC120" s="178">
        <f t="shared" si="52"/>
        <v>0</v>
      </c>
      <c r="AD120" s="177">
        <f t="shared" si="64"/>
        <v>0</v>
      </c>
      <c r="AE120" s="179">
        <f t="shared" si="53"/>
        <v>0</v>
      </c>
      <c r="AF120" s="177">
        <f t="shared" si="64"/>
        <v>0</v>
      </c>
      <c r="AG120" s="178">
        <f t="shared" si="54"/>
        <v>0</v>
      </c>
      <c r="AH120" s="220">
        <f t="shared" si="65"/>
        <v>0</v>
      </c>
      <c r="AI120" s="179">
        <f t="shared" si="55"/>
        <v>0</v>
      </c>
      <c r="AJ120" s="177">
        <f t="shared" si="66"/>
        <v>0</v>
      </c>
      <c r="AK120" s="178">
        <f t="shared" si="56"/>
        <v>0</v>
      </c>
      <c r="AL120" s="177">
        <f t="shared" si="67"/>
        <v>0</v>
      </c>
      <c r="AM120" s="178">
        <f t="shared" si="57"/>
        <v>0</v>
      </c>
      <c r="AN120" s="220">
        <f t="shared" si="68"/>
        <v>0</v>
      </c>
      <c r="AO120" s="117">
        <f t="shared" si="58"/>
        <v>0</v>
      </c>
    </row>
    <row r="121" spans="1:41" s="65" customFormat="1" ht="15" customHeight="1">
      <c r="A121" s="66">
        <v>24</v>
      </c>
      <c r="B121" s="51">
        <v>25262566</v>
      </c>
      <c r="C121" s="52" t="s">
        <v>114</v>
      </c>
      <c r="D121" s="96">
        <v>19</v>
      </c>
      <c r="E121" s="97">
        <v>2.13</v>
      </c>
      <c r="F121" s="97">
        <v>19</v>
      </c>
      <c r="G121" s="97">
        <v>1.82</v>
      </c>
      <c r="H121" s="98">
        <v>352236.73943592713</v>
      </c>
      <c r="I121" s="98">
        <f t="shared" si="69"/>
        <v>362803.84161900496</v>
      </c>
      <c r="J121" s="99">
        <f t="shared" si="70"/>
        <v>453504.8020237562</v>
      </c>
      <c r="K121" s="248">
        <f t="shared" si="44"/>
        <v>0</v>
      </c>
      <c r="L121" s="238"/>
      <c r="M121" s="72">
        <v>1000</v>
      </c>
      <c r="N121" s="175">
        <f t="shared" si="71"/>
        <v>0</v>
      </c>
      <c r="O121" s="178">
        <f t="shared" si="45"/>
        <v>0</v>
      </c>
      <c r="P121" s="177">
        <f t="shared" si="72"/>
        <v>0</v>
      </c>
      <c r="Q121" s="178">
        <f t="shared" si="46"/>
        <v>0</v>
      </c>
      <c r="R121" s="177">
        <f t="shared" si="72"/>
        <v>0</v>
      </c>
      <c r="S121" s="178">
        <f t="shared" si="47"/>
        <v>0</v>
      </c>
      <c r="T121" s="177">
        <f t="shared" si="59"/>
        <v>0</v>
      </c>
      <c r="U121" s="179">
        <f t="shared" si="48"/>
        <v>0</v>
      </c>
      <c r="V121" s="177">
        <f t="shared" si="60"/>
        <v>0</v>
      </c>
      <c r="W121" s="178">
        <f t="shared" si="49"/>
        <v>0</v>
      </c>
      <c r="X121" s="177">
        <f t="shared" si="61"/>
        <v>0</v>
      </c>
      <c r="Y121" s="178">
        <f t="shared" si="50"/>
        <v>0</v>
      </c>
      <c r="Z121" s="177">
        <f t="shared" si="62"/>
        <v>0</v>
      </c>
      <c r="AA121" s="178">
        <f t="shared" si="51"/>
        <v>0</v>
      </c>
      <c r="AB121" s="177">
        <f t="shared" si="63"/>
        <v>0</v>
      </c>
      <c r="AC121" s="178">
        <f t="shared" si="52"/>
        <v>0</v>
      </c>
      <c r="AD121" s="177">
        <f t="shared" si="64"/>
        <v>0</v>
      </c>
      <c r="AE121" s="179">
        <f t="shared" si="53"/>
        <v>0</v>
      </c>
      <c r="AF121" s="177">
        <f t="shared" si="64"/>
        <v>0</v>
      </c>
      <c r="AG121" s="178">
        <f t="shared" si="54"/>
        <v>0</v>
      </c>
      <c r="AH121" s="220">
        <f t="shared" si="65"/>
        <v>0</v>
      </c>
      <c r="AI121" s="179">
        <f t="shared" si="55"/>
        <v>0</v>
      </c>
      <c r="AJ121" s="177">
        <f t="shared" si="66"/>
        <v>0</v>
      </c>
      <c r="AK121" s="178">
        <f t="shared" si="56"/>
        <v>0</v>
      </c>
      <c r="AL121" s="177">
        <f t="shared" si="67"/>
        <v>0</v>
      </c>
      <c r="AM121" s="178">
        <f t="shared" si="57"/>
        <v>0</v>
      </c>
      <c r="AN121" s="220">
        <f t="shared" si="68"/>
        <v>0</v>
      </c>
      <c r="AO121" s="117">
        <f t="shared" si="58"/>
        <v>0</v>
      </c>
    </row>
    <row r="122" spans="1:41" s="65" customFormat="1" ht="15" customHeight="1">
      <c r="A122" s="66">
        <v>25</v>
      </c>
      <c r="B122" s="51">
        <v>25262567</v>
      </c>
      <c r="C122" s="52" t="s">
        <v>115</v>
      </c>
      <c r="D122" s="96">
        <v>19</v>
      </c>
      <c r="E122" s="97">
        <v>2.25</v>
      </c>
      <c r="F122" s="97">
        <v>7</v>
      </c>
      <c r="G122" s="97">
        <v>2.6</v>
      </c>
      <c r="H122" s="98">
        <v>368636.49571981258</v>
      </c>
      <c r="I122" s="98">
        <f t="shared" si="69"/>
        <v>379695.59059140697</v>
      </c>
      <c r="J122" s="99">
        <f t="shared" si="70"/>
        <v>474619.4882392587</v>
      </c>
      <c r="K122" s="248">
        <f t="shared" si="44"/>
        <v>0</v>
      </c>
      <c r="L122" s="238"/>
      <c r="M122" s="72">
        <v>1000</v>
      </c>
      <c r="N122" s="175">
        <f t="shared" si="71"/>
        <v>0</v>
      </c>
      <c r="O122" s="178">
        <f t="shared" si="45"/>
        <v>0</v>
      </c>
      <c r="P122" s="177">
        <f t="shared" si="72"/>
        <v>0</v>
      </c>
      <c r="Q122" s="178">
        <f t="shared" si="46"/>
        <v>0</v>
      </c>
      <c r="R122" s="177">
        <f t="shared" si="72"/>
        <v>0</v>
      </c>
      <c r="S122" s="178">
        <f t="shared" si="47"/>
        <v>0</v>
      </c>
      <c r="T122" s="177">
        <f t="shared" si="59"/>
        <v>0</v>
      </c>
      <c r="U122" s="179">
        <f t="shared" si="48"/>
        <v>0</v>
      </c>
      <c r="V122" s="177">
        <f t="shared" si="60"/>
        <v>0</v>
      </c>
      <c r="W122" s="178">
        <f t="shared" si="49"/>
        <v>0</v>
      </c>
      <c r="X122" s="177">
        <f t="shared" si="61"/>
        <v>0</v>
      </c>
      <c r="Y122" s="178">
        <f t="shared" si="50"/>
        <v>0</v>
      </c>
      <c r="Z122" s="177">
        <f t="shared" si="62"/>
        <v>0</v>
      </c>
      <c r="AA122" s="178">
        <f t="shared" si="51"/>
        <v>0</v>
      </c>
      <c r="AB122" s="177">
        <f t="shared" si="63"/>
        <v>0</v>
      </c>
      <c r="AC122" s="178">
        <f t="shared" si="52"/>
        <v>0</v>
      </c>
      <c r="AD122" s="177">
        <f t="shared" si="64"/>
        <v>0</v>
      </c>
      <c r="AE122" s="179">
        <f t="shared" si="53"/>
        <v>0</v>
      </c>
      <c r="AF122" s="177">
        <f t="shared" si="64"/>
        <v>0</v>
      </c>
      <c r="AG122" s="178">
        <f t="shared" si="54"/>
        <v>0</v>
      </c>
      <c r="AH122" s="220">
        <f t="shared" si="65"/>
        <v>0</v>
      </c>
      <c r="AI122" s="179">
        <f t="shared" si="55"/>
        <v>0</v>
      </c>
      <c r="AJ122" s="177">
        <f t="shared" si="66"/>
        <v>0</v>
      </c>
      <c r="AK122" s="178">
        <f t="shared" si="56"/>
        <v>0</v>
      </c>
      <c r="AL122" s="177">
        <f t="shared" si="67"/>
        <v>0</v>
      </c>
      <c r="AM122" s="178">
        <f t="shared" si="57"/>
        <v>0</v>
      </c>
      <c r="AN122" s="220">
        <f t="shared" si="68"/>
        <v>0</v>
      </c>
      <c r="AO122" s="117">
        <f t="shared" si="58"/>
        <v>0</v>
      </c>
    </row>
    <row r="123" spans="1:41" s="65" customFormat="1" ht="15" customHeight="1">
      <c r="A123" s="66">
        <v>26</v>
      </c>
      <c r="B123" s="51">
        <v>25262568</v>
      </c>
      <c r="C123" s="52" t="s">
        <v>116</v>
      </c>
      <c r="D123" s="96">
        <v>19</v>
      </c>
      <c r="E123" s="97">
        <v>2.2999999999999998</v>
      </c>
      <c r="F123" s="97">
        <v>19</v>
      </c>
      <c r="G123" s="97">
        <v>1.82</v>
      </c>
      <c r="H123" s="98">
        <v>399398.7307529191</v>
      </c>
      <c r="I123" s="98">
        <f t="shared" si="69"/>
        <v>411380.6926755067</v>
      </c>
      <c r="J123" s="99">
        <f t="shared" si="70"/>
        <v>514225.86584438337</v>
      </c>
      <c r="K123" s="248">
        <f t="shared" si="44"/>
        <v>0</v>
      </c>
      <c r="L123" s="238"/>
      <c r="M123" s="72">
        <v>1000</v>
      </c>
      <c r="N123" s="175">
        <f t="shared" si="71"/>
        <v>0</v>
      </c>
      <c r="O123" s="178">
        <f t="shared" si="45"/>
        <v>0</v>
      </c>
      <c r="P123" s="177">
        <f t="shared" si="72"/>
        <v>0</v>
      </c>
      <c r="Q123" s="178">
        <f t="shared" si="46"/>
        <v>0</v>
      </c>
      <c r="R123" s="177">
        <f t="shared" si="72"/>
        <v>0</v>
      </c>
      <c r="S123" s="178">
        <f t="shared" si="47"/>
        <v>0</v>
      </c>
      <c r="T123" s="177">
        <f t="shared" si="59"/>
        <v>0</v>
      </c>
      <c r="U123" s="179">
        <f t="shared" si="48"/>
        <v>0</v>
      </c>
      <c r="V123" s="177">
        <f t="shared" si="60"/>
        <v>0</v>
      </c>
      <c r="W123" s="178">
        <f t="shared" si="49"/>
        <v>0</v>
      </c>
      <c r="X123" s="177">
        <f t="shared" si="61"/>
        <v>0</v>
      </c>
      <c r="Y123" s="178">
        <f t="shared" si="50"/>
        <v>0</v>
      </c>
      <c r="Z123" s="177">
        <f t="shared" si="62"/>
        <v>0</v>
      </c>
      <c r="AA123" s="178">
        <f t="shared" si="51"/>
        <v>0</v>
      </c>
      <c r="AB123" s="177">
        <f t="shared" si="63"/>
        <v>0</v>
      </c>
      <c r="AC123" s="178">
        <f t="shared" si="52"/>
        <v>0</v>
      </c>
      <c r="AD123" s="177">
        <f t="shared" si="64"/>
        <v>0</v>
      </c>
      <c r="AE123" s="179">
        <f t="shared" si="53"/>
        <v>0</v>
      </c>
      <c r="AF123" s="177">
        <f t="shared" si="64"/>
        <v>0</v>
      </c>
      <c r="AG123" s="178">
        <f t="shared" si="54"/>
        <v>0</v>
      </c>
      <c r="AH123" s="220">
        <f t="shared" si="65"/>
        <v>0</v>
      </c>
      <c r="AI123" s="179">
        <f t="shared" si="55"/>
        <v>0</v>
      </c>
      <c r="AJ123" s="177">
        <f t="shared" si="66"/>
        <v>0</v>
      </c>
      <c r="AK123" s="178">
        <f t="shared" si="56"/>
        <v>0</v>
      </c>
      <c r="AL123" s="177">
        <f t="shared" si="67"/>
        <v>0</v>
      </c>
      <c r="AM123" s="178">
        <f t="shared" si="57"/>
        <v>0</v>
      </c>
      <c r="AN123" s="220">
        <f t="shared" si="68"/>
        <v>0</v>
      </c>
      <c r="AO123" s="117">
        <f t="shared" si="58"/>
        <v>0</v>
      </c>
    </row>
    <row r="124" spans="1:41" s="65" customFormat="1" ht="15" customHeight="1">
      <c r="A124" s="66">
        <v>27</v>
      </c>
      <c r="B124" s="51">
        <v>25262569</v>
      </c>
      <c r="C124" s="52" t="s">
        <v>117</v>
      </c>
      <c r="D124" s="96">
        <v>19</v>
      </c>
      <c r="E124" s="97">
        <v>2.5099999999999998</v>
      </c>
      <c r="F124" s="97">
        <v>19</v>
      </c>
      <c r="G124" s="97">
        <v>1.82</v>
      </c>
      <c r="H124" s="98">
        <v>460465.79651077511</v>
      </c>
      <c r="I124" s="98">
        <f t="shared" si="69"/>
        <v>474279.7704060984</v>
      </c>
      <c r="J124" s="99">
        <f t="shared" si="70"/>
        <v>592849.71300762298</v>
      </c>
      <c r="K124" s="248">
        <f t="shared" si="44"/>
        <v>0</v>
      </c>
      <c r="L124" s="238"/>
      <c r="M124" s="72">
        <v>1000</v>
      </c>
      <c r="N124" s="175">
        <f t="shared" si="71"/>
        <v>0</v>
      </c>
      <c r="O124" s="178">
        <f t="shared" si="45"/>
        <v>0</v>
      </c>
      <c r="P124" s="177">
        <f t="shared" si="72"/>
        <v>0</v>
      </c>
      <c r="Q124" s="178">
        <f t="shared" si="46"/>
        <v>0</v>
      </c>
      <c r="R124" s="177">
        <f t="shared" si="72"/>
        <v>0</v>
      </c>
      <c r="S124" s="178">
        <f t="shared" si="47"/>
        <v>0</v>
      </c>
      <c r="T124" s="177">
        <f t="shared" si="59"/>
        <v>0</v>
      </c>
      <c r="U124" s="179">
        <f t="shared" si="48"/>
        <v>0</v>
      </c>
      <c r="V124" s="177">
        <f t="shared" si="60"/>
        <v>0</v>
      </c>
      <c r="W124" s="178">
        <f t="shared" si="49"/>
        <v>0</v>
      </c>
      <c r="X124" s="177">
        <f t="shared" si="61"/>
        <v>0</v>
      </c>
      <c r="Y124" s="178">
        <f t="shared" si="50"/>
        <v>0</v>
      </c>
      <c r="Z124" s="177">
        <f t="shared" si="62"/>
        <v>0</v>
      </c>
      <c r="AA124" s="178">
        <f t="shared" si="51"/>
        <v>0</v>
      </c>
      <c r="AB124" s="177">
        <f t="shared" si="63"/>
        <v>0</v>
      </c>
      <c r="AC124" s="178">
        <f t="shared" si="52"/>
        <v>0</v>
      </c>
      <c r="AD124" s="177">
        <f t="shared" si="64"/>
        <v>0</v>
      </c>
      <c r="AE124" s="179">
        <f t="shared" si="53"/>
        <v>0</v>
      </c>
      <c r="AF124" s="177">
        <f t="shared" si="64"/>
        <v>0</v>
      </c>
      <c r="AG124" s="178">
        <f t="shared" si="54"/>
        <v>0</v>
      </c>
      <c r="AH124" s="220">
        <f t="shared" si="65"/>
        <v>0</v>
      </c>
      <c r="AI124" s="179">
        <f t="shared" si="55"/>
        <v>0</v>
      </c>
      <c r="AJ124" s="177">
        <f t="shared" si="66"/>
        <v>0</v>
      </c>
      <c r="AK124" s="178">
        <f t="shared" si="56"/>
        <v>0</v>
      </c>
      <c r="AL124" s="177">
        <f t="shared" si="67"/>
        <v>0</v>
      </c>
      <c r="AM124" s="178">
        <f t="shared" si="57"/>
        <v>0</v>
      </c>
      <c r="AN124" s="220">
        <f t="shared" si="68"/>
        <v>0</v>
      </c>
      <c r="AO124" s="117">
        <f t="shared" si="58"/>
        <v>0</v>
      </c>
    </row>
    <row r="125" spans="1:41" s="65" customFormat="1" ht="15" customHeight="1">
      <c r="A125" s="66">
        <v>28</v>
      </c>
      <c r="B125" s="51">
        <v>25262570</v>
      </c>
      <c r="C125" s="52" t="s">
        <v>118</v>
      </c>
      <c r="D125" s="96">
        <v>19</v>
      </c>
      <c r="E125" s="97">
        <v>2.5099999999999998</v>
      </c>
      <c r="F125" s="97">
        <v>19</v>
      </c>
      <c r="G125" s="97">
        <v>2.13</v>
      </c>
      <c r="H125" s="98">
        <v>485596.63594283472</v>
      </c>
      <c r="I125" s="98">
        <f t="shared" si="69"/>
        <v>500164.53502111975</v>
      </c>
      <c r="J125" s="99">
        <f t="shared" si="70"/>
        <v>625205.66877639969</v>
      </c>
      <c r="K125" s="248">
        <f t="shared" si="44"/>
        <v>0</v>
      </c>
      <c r="L125" s="238"/>
      <c r="M125" s="72">
        <v>1000</v>
      </c>
      <c r="N125" s="175">
        <f t="shared" si="71"/>
        <v>0</v>
      </c>
      <c r="O125" s="178">
        <f t="shared" si="45"/>
        <v>0</v>
      </c>
      <c r="P125" s="177">
        <f t="shared" si="72"/>
        <v>0</v>
      </c>
      <c r="Q125" s="178">
        <f t="shared" si="46"/>
        <v>0</v>
      </c>
      <c r="R125" s="177">
        <f t="shared" si="72"/>
        <v>0</v>
      </c>
      <c r="S125" s="178">
        <f t="shared" si="47"/>
        <v>0</v>
      </c>
      <c r="T125" s="177">
        <f t="shared" si="59"/>
        <v>0</v>
      </c>
      <c r="U125" s="179">
        <f t="shared" si="48"/>
        <v>0</v>
      </c>
      <c r="V125" s="177">
        <f t="shared" si="60"/>
        <v>0</v>
      </c>
      <c r="W125" s="178">
        <f t="shared" si="49"/>
        <v>0</v>
      </c>
      <c r="X125" s="177">
        <f t="shared" si="61"/>
        <v>0</v>
      </c>
      <c r="Y125" s="178">
        <f t="shared" si="50"/>
        <v>0</v>
      </c>
      <c r="Z125" s="177">
        <f t="shared" si="62"/>
        <v>0</v>
      </c>
      <c r="AA125" s="178">
        <f t="shared" si="51"/>
        <v>0</v>
      </c>
      <c r="AB125" s="177">
        <f t="shared" si="63"/>
        <v>0</v>
      </c>
      <c r="AC125" s="178">
        <f t="shared" si="52"/>
        <v>0</v>
      </c>
      <c r="AD125" s="177">
        <f t="shared" si="64"/>
        <v>0</v>
      </c>
      <c r="AE125" s="179">
        <f t="shared" si="53"/>
        <v>0</v>
      </c>
      <c r="AF125" s="177">
        <f t="shared" si="64"/>
        <v>0</v>
      </c>
      <c r="AG125" s="178">
        <f t="shared" si="54"/>
        <v>0</v>
      </c>
      <c r="AH125" s="220">
        <f t="shared" si="65"/>
        <v>0</v>
      </c>
      <c r="AI125" s="179">
        <f t="shared" si="55"/>
        <v>0</v>
      </c>
      <c r="AJ125" s="177">
        <f t="shared" si="66"/>
        <v>0</v>
      </c>
      <c r="AK125" s="178">
        <f t="shared" si="56"/>
        <v>0</v>
      </c>
      <c r="AL125" s="177">
        <f t="shared" si="67"/>
        <v>0</v>
      </c>
      <c r="AM125" s="178">
        <f t="shared" si="57"/>
        <v>0</v>
      </c>
      <c r="AN125" s="220">
        <f t="shared" si="68"/>
        <v>0</v>
      </c>
      <c r="AO125" s="117">
        <f t="shared" si="58"/>
        <v>0</v>
      </c>
    </row>
    <row r="126" spans="1:41" s="65" customFormat="1" ht="15" customHeight="1">
      <c r="A126" s="66">
        <v>29</v>
      </c>
      <c r="B126" s="51">
        <v>25262571</v>
      </c>
      <c r="C126" s="52" t="s">
        <v>119</v>
      </c>
      <c r="D126" s="96">
        <v>19</v>
      </c>
      <c r="E126" s="97">
        <v>2.6</v>
      </c>
      <c r="F126" s="97">
        <v>19</v>
      </c>
      <c r="G126" s="97">
        <v>1.82</v>
      </c>
      <c r="H126" s="98">
        <v>487477.23722613882</v>
      </c>
      <c r="I126" s="98">
        <f t="shared" si="69"/>
        <v>502101.55434292299</v>
      </c>
      <c r="J126" s="99">
        <f t="shared" si="70"/>
        <v>627626.94292865368</v>
      </c>
      <c r="K126" s="248">
        <f t="shared" si="44"/>
        <v>0</v>
      </c>
      <c r="L126" s="238"/>
      <c r="M126" s="72">
        <v>500</v>
      </c>
      <c r="N126" s="175">
        <f t="shared" si="71"/>
        <v>0</v>
      </c>
      <c r="O126" s="178">
        <f t="shared" si="45"/>
        <v>0</v>
      </c>
      <c r="P126" s="177">
        <f t="shared" si="72"/>
        <v>0</v>
      </c>
      <c r="Q126" s="178">
        <f t="shared" si="46"/>
        <v>0</v>
      </c>
      <c r="R126" s="177">
        <f t="shared" si="72"/>
        <v>0</v>
      </c>
      <c r="S126" s="178">
        <f t="shared" si="47"/>
        <v>0</v>
      </c>
      <c r="T126" s="177">
        <f t="shared" si="59"/>
        <v>0</v>
      </c>
      <c r="U126" s="179">
        <f t="shared" si="48"/>
        <v>0</v>
      </c>
      <c r="V126" s="177">
        <f t="shared" si="60"/>
        <v>0</v>
      </c>
      <c r="W126" s="178">
        <f t="shared" si="49"/>
        <v>0</v>
      </c>
      <c r="X126" s="177">
        <f t="shared" si="61"/>
        <v>0</v>
      </c>
      <c r="Y126" s="178">
        <f t="shared" si="50"/>
        <v>0</v>
      </c>
      <c r="Z126" s="177">
        <f t="shared" si="62"/>
        <v>0</v>
      </c>
      <c r="AA126" s="178">
        <f t="shared" si="51"/>
        <v>0</v>
      </c>
      <c r="AB126" s="177">
        <f t="shared" si="63"/>
        <v>0</v>
      </c>
      <c r="AC126" s="178">
        <f t="shared" si="52"/>
        <v>0</v>
      </c>
      <c r="AD126" s="177">
        <f t="shared" si="64"/>
        <v>0</v>
      </c>
      <c r="AE126" s="179">
        <f t="shared" si="53"/>
        <v>0</v>
      </c>
      <c r="AF126" s="177">
        <f t="shared" si="64"/>
        <v>0</v>
      </c>
      <c r="AG126" s="178">
        <f t="shared" si="54"/>
        <v>0</v>
      </c>
      <c r="AH126" s="220">
        <f t="shared" si="65"/>
        <v>0</v>
      </c>
      <c r="AI126" s="179">
        <f t="shared" si="55"/>
        <v>0</v>
      </c>
      <c r="AJ126" s="177">
        <f t="shared" si="66"/>
        <v>0</v>
      </c>
      <c r="AK126" s="178">
        <f t="shared" si="56"/>
        <v>0</v>
      </c>
      <c r="AL126" s="177">
        <f t="shared" si="67"/>
        <v>0</v>
      </c>
      <c r="AM126" s="178">
        <f t="shared" si="57"/>
        <v>0</v>
      </c>
      <c r="AN126" s="220">
        <f t="shared" si="68"/>
        <v>0</v>
      </c>
      <c r="AO126" s="117">
        <f t="shared" si="58"/>
        <v>0</v>
      </c>
    </row>
    <row r="127" spans="1:41" s="65" customFormat="1" ht="15" customHeight="1">
      <c r="A127" s="66">
        <v>30</v>
      </c>
      <c r="B127" s="51">
        <v>25262572</v>
      </c>
      <c r="C127" s="52" t="s">
        <v>120</v>
      </c>
      <c r="D127" s="96">
        <v>37</v>
      </c>
      <c r="E127" s="97">
        <v>2.0099999999999998</v>
      </c>
      <c r="F127" s="97">
        <v>19</v>
      </c>
      <c r="G127" s="97">
        <v>2</v>
      </c>
      <c r="H127" s="98">
        <v>566290.38084429689</v>
      </c>
      <c r="I127" s="98">
        <f t="shared" si="69"/>
        <v>583279.09226962586</v>
      </c>
      <c r="J127" s="99">
        <f t="shared" si="70"/>
        <v>729098.86533703224</v>
      </c>
      <c r="K127" s="248">
        <f t="shared" si="44"/>
        <v>0</v>
      </c>
      <c r="L127" s="238"/>
      <c r="M127" s="72">
        <v>500</v>
      </c>
      <c r="N127" s="175">
        <f t="shared" si="71"/>
        <v>0</v>
      </c>
      <c r="O127" s="178">
        <f t="shared" si="45"/>
        <v>0</v>
      </c>
      <c r="P127" s="177">
        <f t="shared" si="72"/>
        <v>0</v>
      </c>
      <c r="Q127" s="178">
        <f t="shared" si="46"/>
        <v>0</v>
      </c>
      <c r="R127" s="177">
        <f t="shared" si="72"/>
        <v>0</v>
      </c>
      <c r="S127" s="178">
        <f t="shared" si="47"/>
        <v>0</v>
      </c>
      <c r="T127" s="177">
        <f t="shared" si="59"/>
        <v>0</v>
      </c>
      <c r="U127" s="179">
        <f t="shared" si="48"/>
        <v>0</v>
      </c>
      <c r="V127" s="177">
        <f t="shared" si="60"/>
        <v>0</v>
      </c>
      <c r="W127" s="178">
        <f t="shared" si="49"/>
        <v>0</v>
      </c>
      <c r="X127" s="177">
        <f t="shared" si="61"/>
        <v>0</v>
      </c>
      <c r="Y127" s="178">
        <f t="shared" si="50"/>
        <v>0</v>
      </c>
      <c r="Z127" s="177">
        <f t="shared" si="62"/>
        <v>0</v>
      </c>
      <c r="AA127" s="178">
        <f t="shared" si="51"/>
        <v>0</v>
      </c>
      <c r="AB127" s="177">
        <f t="shared" si="63"/>
        <v>0</v>
      </c>
      <c r="AC127" s="178">
        <f t="shared" si="52"/>
        <v>0</v>
      </c>
      <c r="AD127" s="177">
        <f t="shared" si="64"/>
        <v>0</v>
      </c>
      <c r="AE127" s="179">
        <f t="shared" si="53"/>
        <v>0</v>
      </c>
      <c r="AF127" s="177">
        <f t="shared" si="64"/>
        <v>0</v>
      </c>
      <c r="AG127" s="178">
        <f t="shared" si="54"/>
        <v>0</v>
      </c>
      <c r="AH127" s="220">
        <f t="shared" si="65"/>
        <v>0</v>
      </c>
      <c r="AI127" s="179">
        <f t="shared" si="55"/>
        <v>0</v>
      </c>
      <c r="AJ127" s="177">
        <f t="shared" si="66"/>
        <v>0</v>
      </c>
      <c r="AK127" s="178">
        <f t="shared" si="56"/>
        <v>0</v>
      </c>
      <c r="AL127" s="177">
        <f t="shared" si="67"/>
        <v>0</v>
      </c>
      <c r="AM127" s="178">
        <f t="shared" si="57"/>
        <v>0</v>
      </c>
      <c r="AN127" s="220">
        <f t="shared" si="68"/>
        <v>0</v>
      </c>
      <c r="AO127" s="117">
        <f t="shared" si="58"/>
        <v>0</v>
      </c>
    </row>
    <row r="128" spans="1:41" s="65" customFormat="1" ht="15" customHeight="1">
      <c r="A128" s="66">
        <v>31</v>
      </c>
      <c r="B128" s="51">
        <v>25262573</v>
      </c>
      <c r="C128" s="52" t="s">
        <v>121</v>
      </c>
      <c r="D128" s="96">
        <v>37</v>
      </c>
      <c r="E128" s="97">
        <v>2.0099999999999998</v>
      </c>
      <c r="F128" s="97">
        <v>19</v>
      </c>
      <c r="G128" s="97">
        <v>2</v>
      </c>
      <c r="H128" s="98">
        <v>570165.5650822717</v>
      </c>
      <c r="I128" s="98">
        <f t="shared" si="69"/>
        <v>587270.53203473985</v>
      </c>
      <c r="J128" s="99">
        <f t="shared" si="70"/>
        <v>734088.16504342481</v>
      </c>
      <c r="K128" s="248">
        <f t="shared" si="44"/>
        <v>0</v>
      </c>
      <c r="L128" s="238"/>
      <c r="M128" s="72">
        <v>500</v>
      </c>
      <c r="N128" s="175">
        <f t="shared" si="71"/>
        <v>0</v>
      </c>
      <c r="O128" s="178">
        <f t="shared" si="45"/>
        <v>0</v>
      </c>
      <c r="P128" s="177">
        <f t="shared" si="72"/>
        <v>0</v>
      </c>
      <c r="Q128" s="178">
        <f t="shared" si="46"/>
        <v>0</v>
      </c>
      <c r="R128" s="177">
        <f t="shared" si="72"/>
        <v>0</v>
      </c>
      <c r="S128" s="178">
        <f t="shared" si="47"/>
        <v>0</v>
      </c>
      <c r="T128" s="177">
        <f t="shared" si="59"/>
        <v>0</v>
      </c>
      <c r="U128" s="179">
        <f t="shared" si="48"/>
        <v>0</v>
      </c>
      <c r="V128" s="177">
        <f t="shared" si="60"/>
        <v>0</v>
      </c>
      <c r="W128" s="178">
        <f t="shared" si="49"/>
        <v>0</v>
      </c>
      <c r="X128" s="177">
        <f t="shared" si="61"/>
        <v>0</v>
      </c>
      <c r="Y128" s="178">
        <f t="shared" si="50"/>
        <v>0</v>
      </c>
      <c r="Z128" s="177">
        <f t="shared" si="62"/>
        <v>0</v>
      </c>
      <c r="AA128" s="178">
        <f t="shared" si="51"/>
        <v>0</v>
      </c>
      <c r="AB128" s="177">
        <f t="shared" si="63"/>
        <v>0</v>
      </c>
      <c r="AC128" s="178">
        <f t="shared" si="52"/>
        <v>0</v>
      </c>
      <c r="AD128" s="177">
        <f t="shared" si="64"/>
        <v>0</v>
      </c>
      <c r="AE128" s="179">
        <f t="shared" si="53"/>
        <v>0</v>
      </c>
      <c r="AF128" s="177">
        <f t="shared" si="64"/>
        <v>0</v>
      </c>
      <c r="AG128" s="178">
        <f t="shared" si="54"/>
        <v>0</v>
      </c>
      <c r="AH128" s="220">
        <f t="shared" si="65"/>
        <v>0</v>
      </c>
      <c r="AI128" s="179">
        <f t="shared" si="55"/>
        <v>0</v>
      </c>
      <c r="AJ128" s="177">
        <f t="shared" si="66"/>
        <v>0</v>
      </c>
      <c r="AK128" s="178">
        <f t="shared" si="56"/>
        <v>0</v>
      </c>
      <c r="AL128" s="177">
        <f t="shared" si="67"/>
        <v>0</v>
      </c>
      <c r="AM128" s="178">
        <f t="shared" si="57"/>
        <v>0</v>
      </c>
      <c r="AN128" s="220">
        <f t="shared" si="68"/>
        <v>0</v>
      </c>
      <c r="AO128" s="117">
        <f t="shared" si="58"/>
        <v>0</v>
      </c>
    </row>
    <row r="129" spans="1:41" s="65" customFormat="1" ht="15" customHeight="1">
      <c r="A129" s="66">
        <v>32</v>
      </c>
      <c r="B129" s="51">
        <v>25262574</v>
      </c>
      <c r="C129" s="52" t="s">
        <v>122</v>
      </c>
      <c r="D129" s="96">
        <v>37</v>
      </c>
      <c r="E129" s="97">
        <v>2.0099999999999998</v>
      </c>
      <c r="F129" s="97">
        <v>19</v>
      </c>
      <c r="G129" s="97">
        <v>2.13</v>
      </c>
      <c r="H129" s="98">
        <v>581688.25696849742</v>
      </c>
      <c r="I129" s="98">
        <f t="shared" si="69"/>
        <v>599138.9046775524</v>
      </c>
      <c r="J129" s="99">
        <f t="shared" si="70"/>
        <v>748923.63084694045</v>
      </c>
      <c r="K129" s="248">
        <f t="shared" si="44"/>
        <v>0</v>
      </c>
      <c r="L129" s="238"/>
      <c r="M129" s="72">
        <v>500</v>
      </c>
      <c r="N129" s="175">
        <f t="shared" si="71"/>
        <v>0</v>
      </c>
      <c r="O129" s="178">
        <f t="shared" si="45"/>
        <v>0</v>
      </c>
      <c r="P129" s="177">
        <f t="shared" si="72"/>
        <v>0</v>
      </c>
      <c r="Q129" s="178">
        <f t="shared" si="46"/>
        <v>0</v>
      </c>
      <c r="R129" s="177">
        <f t="shared" si="72"/>
        <v>0</v>
      </c>
      <c r="S129" s="178">
        <f t="shared" si="47"/>
        <v>0</v>
      </c>
      <c r="T129" s="177">
        <f t="shared" si="59"/>
        <v>0</v>
      </c>
      <c r="U129" s="179">
        <f t="shared" si="48"/>
        <v>0</v>
      </c>
      <c r="V129" s="177">
        <f t="shared" si="60"/>
        <v>0</v>
      </c>
      <c r="W129" s="178">
        <f t="shared" si="49"/>
        <v>0</v>
      </c>
      <c r="X129" s="177">
        <f t="shared" si="61"/>
        <v>0</v>
      </c>
      <c r="Y129" s="178">
        <f t="shared" si="50"/>
        <v>0</v>
      </c>
      <c r="Z129" s="177">
        <f t="shared" si="62"/>
        <v>0</v>
      </c>
      <c r="AA129" s="178">
        <f t="shared" si="51"/>
        <v>0</v>
      </c>
      <c r="AB129" s="177">
        <f t="shared" si="63"/>
        <v>0</v>
      </c>
      <c r="AC129" s="178">
        <f t="shared" si="52"/>
        <v>0</v>
      </c>
      <c r="AD129" s="177">
        <f t="shared" si="64"/>
        <v>0</v>
      </c>
      <c r="AE129" s="179">
        <f t="shared" si="53"/>
        <v>0</v>
      </c>
      <c r="AF129" s="177">
        <f t="shared" si="64"/>
        <v>0</v>
      </c>
      <c r="AG129" s="178">
        <f t="shared" si="54"/>
        <v>0</v>
      </c>
      <c r="AH129" s="220">
        <f t="shared" si="65"/>
        <v>0</v>
      </c>
      <c r="AI129" s="179">
        <f t="shared" si="55"/>
        <v>0</v>
      </c>
      <c r="AJ129" s="177">
        <f t="shared" si="66"/>
        <v>0</v>
      </c>
      <c r="AK129" s="178">
        <f t="shared" si="56"/>
        <v>0</v>
      </c>
      <c r="AL129" s="177">
        <f t="shared" si="67"/>
        <v>0</v>
      </c>
      <c r="AM129" s="178">
        <f t="shared" si="57"/>
        <v>0</v>
      </c>
      <c r="AN129" s="220">
        <f t="shared" si="68"/>
        <v>0</v>
      </c>
      <c r="AO129" s="117">
        <f t="shared" si="58"/>
        <v>0</v>
      </c>
    </row>
    <row r="130" spans="1:41" s="65" customFormat="1" ht="15" customHeight="1">
      <c r="A130" s="66">
        <v>33</v>
      </c>
      <c r="B130" s="51">
        <v>25262575</v>
      </c>
      <c r="C130" s="52" t="s">
        <v>123</v>
      </c>
      <c r="D130" s="96">
        <v>37</v>
      </c>
      <c r="E130" s="97">
        <v>2.0099999999999998</v>
      </c>
      <c r="F130" s="97">
        <v>19</v>
      </c>
      <c r="G130" s="97">
        <v>2.5099999999999998</v>
      </c>
      <c r="H130" s="98">
        <v>617447.18164127774</v>
      </c>
      <c r="I130" s="98">
        <f t="shared" si="69"/>
        <v>635970.59709051612</v>
      </c>
      <c r="J130" s="99">
        <f t="shared" si="70"/>
        <v>794963.24636314507</v>
      </c>
      <c r="K130" s="248">
        <f t="shared" si="44"/>
        <v>0</v>
      </c>
      <c r="L130" s="238"/>
      <c r="M130" s="72">
        <v>500</v>
      </c>
      <c r="N130" s="175">
        <f t="shared" si="71"/>
        <v>0</v>
      </c>
      <c r="O130" s="178">
        <f t="shared" si="45"/>
        <v>0</v>
      </c>
      <c r="P130" s="177">
        <f t="shared" si="72"/>
        <v>0</v>
      </c>
      <c r="Q130" s="178">
        <f t="shared" si="46"/>
        <v>0</v>
      </c>
      <c r="R130" s="177">
        <f t="shared" si="72"/>
        <v>0</v>
      </c>
      <c r="S130" s="178">
        <f t="shared" si="47"/>
        <v>0</v>
      </c>
      <c r="T130" s="177">
        <f t="shared" si="59"/>
        <v>0</v>
      </c>
      <c r="U130" s="179">
        <f t="shared" si="48"/>
        <v>0</v>
      </c>
      <c r="V130" s="177">
        <f t="shared" si="60"/>
        <v>0</v>
      </c>
      <c r="W130" s="178">
        <f t="shared" si="49"/>
        <v>0</v>
      </c>
      <c r="X130" s="177">
        <f t="shared" si="61"/>
        <v>0</v>
      </c>
      <c r="Y130" s="178">
        <f t="shared" si="50"/>
        <v>0</v>
      </c>
      <c r="Z130" s="177">
        <f t="shared" si="62"/>
        <v>0</v>
      </c>
      <c r="AA130" s="178">
        <f t="shared" si="51"/>
        <v>0</v>
      </c>
      <c r="AB130" s="177">
        <f t="shared" si="63"/>
        <v>0</v>
      </c>
      <c r="AC130" s="178">
        <f t="shared" si="52"/>
        <v>0</v>
      </c>
      <c r="AD130" s="177">
        <f t="shared" si="64"/>
        <v>0</v>
      </c>
      <c r="AE130" s="179">
        <f t="shared" si="53"/>
        <v>0</v>
      </c>
      <c r="AF130" s="177">
        <f t="shared" si="64"/>
        <v>0</v>
      </c>
      <c r="AG130" s="178">
        <f t="shared" si="54"/>
        <v>0</v>
      </c>
      <c r="AH130" s="220">
        <f t="shared" si="65"/>
        <v>0</v>
      </c>
      <c r="AI130" s="179">
        <f t="shared" si="55"/>
        <v>0</v>
      </c>
      <c r="AJ130" s="177">
        <f t="shared" si="66"/>
        <v>0</v>
      </c>
      <c r="AK130" s="178">
        <f t="shared" si="56"/>
        <v>0</v>
      </c>
      <c r="AL130" s="177">
        <f t="shared" si="67"/>
        <v>0</v>
      </c>
      <c r="AM130" s="178">
        <f t="shared" si="57"/>
        <v>0</v>
      </c>
      <c r="AN130" s="220">
        <f t="shared" si="68"/>
        <v>0</v>
      </c>
      <c r="AO130" s="117">
        <f t="shared" si="58"/>
        <v>0</v>
      </c>
    </row>
    <row r="131" spans="1:41" s="65" customFormat="1" ht="15" customHeight="1">
      <c r="A131" s="66">
        <v>34</v>
      </c>
      <c r="B131" s="51">
        <v>25262576</v>
      </c>
      <c r="C131" s="52" t="s">
        <v>124</v>
      </c>
      <c r="D131" s="96">
        <v>37</v>
      </c>
      <c r="E131" s="97">
        <v>2.06</v>
      </c>
      <c r="F131" s="97">
        <v>19</v>
      </c>
      <c r="G131" s="97">
        <v>2.13</v>
      </c>
      <c r="H131" s="98">
        <v>605602.96497319255</v>
      </c>
      <c r="I131" s="98">
        <f t="shared" si="69"/>
        <v>623771.05392238835</v>
      </c>
      <c r="J131" s="99">
        <f t="shared" si="70"/>
        <v>779713.81740298541</v>
      </c>
      <c r="K131" s="248">
        <f t="shared" si="44"/>
        <v>0</v>
      </c>
      <c r="L131" s="238"/>
      <c r="M131" s="72">
        <v>500</v>
      </c>
      <c r="N131" s="175">
        <f t="shared" si="71"/>
        <v>0</v>
      </c>
      <c r="O131" s="178">
        <f t="shared" si="45"/>
        <v>0</v>
      </c>
      <c r="P131" s="177">
        <f t="shared" si="72"/>
        <v>0</v>
      </c>
      <c r="Q131" s="178">
        <f t="shared" si="46"/>
        <v>0</v>
      </c>
      <c r="R131" s="177">
        <f t="shared" si="72"/>
        <v>0</v>
      </c>
      <c r="S131" s="178">
        <f t="shared" si="47"/>
        <v>0</v>
      </c>
      <c r="T131" s="177">
        <f t="shared" si="59"/>
        <v>0</v>
      </c>
      <c r="U131" s="179">
        <f t="shared" si="48"/>
        <v>0</v>
      </c>
      <c r="V131" s="177">
        <f t="shared" si="60"/>
        <v>0</v>
      </c>
      <c r="W131" s="178">
        <f t="shared" si="49"/>
        <v>0</v>
      </c>
      <c r="X131" s="177">
        <f t="shared" si="61"/>
        <v>0</v>
      </c>
      <c r="Y131" s="178">
        <f t="shared" si="50"/>
        <v>0</v>
      </c>
      <c r="Z131" s="177">
        <f t="shared" si="62"/>
        <v>0</v>
      </c>
      <c r="AA131" s="178">
        <f t="shared" si="51"/>
        <v>0</v>
      </c>
      <c r="AB131" s="177">
        <f t="shared" si="63"/>
        <v>0</v>
      </c>
      <c r="AC131" s="178">
        <f t="shared" si="52"/>
        <v>0</v>
      </c>
      <c r="AD131" s="177">
        <f t="shared" si="64"/>
        <v>0</v>
      </c>
      <c r="AE131" s="179">
        <f t="shared" si="53"/>
        <v>0</v>
      </c>
      <c r="AF131" s="177">
        <f t="shared" si="64"/>
        <v>0</v>
      </c>
      <c r="AG131" s="178">
        <f t="shared" si="54"/>
        <v>0</v>
      </c>
      <c r="AH131" s="220">
        <f t="shared" si="65"/>
        <v>0</v>
      </c>
      <c r="AI131" s="179">
        <f t="shared" si="55"/>
        <v>0</v>
      </c>
      <c r="AJ131" s="177">
        <f t="shared" si="66"/>
        <v>0</v>
      </c>
      <c r="AK131" s="178">
        <f t="shared" si="56"/>
        <v>0</v>
      </c>
      <c r="AL131" s="177">
        <f t="shared" si="67"/>
        <v>0</v>
      </c>
      <c r="AM131" s="178">
        <f t="shared" si="57"/>
        <v>0</v>
      </c>
      <c r="AN131" s="220">
        <f t="shared" si="68"/>
        <v>0</v>
      </c>
      <c r="AO131" s="117">
        <f t="shared" si="58"/>
        <v>0</v>
      </c>
    </row>
    <row r="132" spans="1:41" s="65" customFormat="1" ht="15" customHeight="1">
      <c r="A132" s="66">
        <v>35</v>
      </c>
      <c r="B132" s="51">
        <v>25262577</v>
      </c>
      <c r="C132" s="52" t="s">
        <v>125</v>
      </c>
      <c r="D132" s="96">
        <v>37</v>
      </c>
      <c r="E132" s="97">
        <v>2.06</v>
      </c>
      <c r="F132" s="97">
        <v>19</v>
      </c>
      <c r="G132" s="97">
        <v>2.5099999999999998</v>
      </c>
      <c r="H132" s="98">
        <v>641551.78980169387</v>
      </c>
      <c r="I132" s="98">
        <f t="shared" si="69"/>
        <v>660798.34349574475</v>
      </c>
      <c r="J132" s="99">
        <f t="shared" si="70"/>
        <v>825997.92936968093</v>
      </c>
      <c r="K132" s="248">
        <f t="shared" si="44"/>
        <v>0</v>
      </c>
      <c r="L132" s="238"/>
      <c r="M132" s="72">
        <v>500</v>
      </c>
      <c r="N132" s="175">
        <f t="shared" si="71"/>
        <v>0</v>
      </c>
      <c r="O132" s="178">
        <f t="shared" si="45"/>
        <v>0</v>
      </c>
      <c r="P132" s="177">
        <f t="shared" si="72"/>
        <v>0</v>
      </c>
      <c r="Q132" s="178">
        <f t="shared" si="46"/>
        <v>0</v>
      </c>
      <c r="R132" s="177">
        <f t="shared" si="72"/>
        <v>0</v>
      </c>
      <c r="S132" s="178">
        <f t="shared" si="47"/>
        <v>0</v>
      </c>
      <c r="T132" s="177">
        <f t="shared" si="59"/>
        <v>0</v>
      </c>
      <c r="U132" s="179">
        <f t="shared" si="48"/>
        <v>0</v>
      </c>
      <c r="V132" s="177">
        <f t="shared" si="60"/>
        <v>0</v>
      </c>
      <c r="W132" s="178">
        <f t="shared" si="49"/>
        <v>0</v>
      </c>
      <c r="X132" s="177">
        <f t="shared" si="61"/>
        <v>0</v>
      </c>
      <c r="Y132" s="178">
        <f t="shared" si="50"/>
        <v>0</v>
      </c>
      <c r="Z132" s="177">
        <f t="shared" si="62"/>
        <v>0</v>
      </c>
      <c r="AA132" s="178">
        <f t="shared" si="51"/>
        <v>0</v>
      </c>
      <c r="AB132" s="177">
        <f t="shared" si="63"/>
        <v>0</v>
      </c>
      <c r="AC132" s="178">
        <f t="shared" si="52"/>
        <v>0</v>
      </c>
      <c r="AD132" s="177">
        <f t="shared" si="64"/>
        <v>0</v>
      </c>
      <c r="AE132" s="179">
        <f t="shared" si="53"/>
        <v>0</v>
      </c>
      <c r="AF132" s="177">
        <f t="shared" si="64"/>
        <v>0</v>
      </c>
      <c r="AG132" s="178">
        <f t="shared" si="54"/>
        <v>0</v>
      </c>
      <c r="AH132" s="220">
        <f t="shared" si="65"/>
        <v>0</v>
      </c>
      <c r="AI132" s="179">
        <f t="shared" si="55"/>
        <v>0</v>
      </c>
      <c r="AJ132" s="177">
        <f t="shared" si="66"/>
        <v>0</v>
      </c>
      <c r="AK132" s="178">
        <f t="shared" si="56"/>
        <v>0</v>
      </c>
      <c r="AL132" s="177">
        <f t="shared" si="67"/>
        <v>0</v>
      </c>
      <c r="AM132" s="178">
        <f t="shared" si="57"/>
        <v>0</v>
      </c>
      <c r="AN132" s="220">
        <f t="shared" si="68"/>
        <v>0</v>
      </c>
      <c r="AO132" s="117">
        <f t="shared" si="58"/>
        <v>0</v>
      </c>
    </row>
    <row r="133" spans="1:41" s="65" customFormat="1" ht="15" customHeight="1">
      <c r="A133" s="66">
        <v>36</v>
      </c>
      <c r="B133" s="51">
        <v>25262578</v>
      </c>
      <c r="C133" s="52" t="s">
        <v>126</v>
      </c>
      <c r="D133" s="96">
        <v>37</v>
      </c>
      <c r="E133" s="97">
        <v>2.25</v>
      </c>
      <c r="F133" s="97">
        <v>19</v>
      </c>
      <c r="G133" s="97">
        <v>2.13</v>
      </c>
      <c r="H133" s="98">
        <v>703087.36582750874</v>
      </c>
      <c r="I133" s="98">
        <f t="shared" si="69"/>
        <v>724179.98680233397</v>
      </c>
      <c r="J133" s="99">
        <f t="shared" si="70"/>
        <v>905224.98350291746</v>
      </c>
      <c r="K133" s="248">
        <f t="shared" si="44"/>
        <v>0</v>
      </c>
      <c r="L133" s="238"/>
      <c r="M133" s="72">
        <v>500</v>
      </c>
      <c r="N133" s="175">
        <f t="shared" si="71"/>
        <v>0</v>
      </c>
      <c r="O133" s="178">
        <f t="shared" si="45"/>
        <v>0</v>
      </c>
      <c r="P133" s="177">
        <f t="shared" si="72"/>
        <v>0</v>
      </c>
      <c r="Q133" s="178">
        <f t="shared" si="46"/>
        <v>0</v>
      </c>
      <c r="R133" s="177">
        <f t="shared" si="72"/>
        <v>0</v>
      </c>
      <c r="S133" s="178">
        <f t="shared" si="47"/>
        <v>0</v>
      </c>
      <c r="T133" s="177">
        <f t="shared" si="59"/>
        <v>0</v>
      </c>
      <c r="U133" s="179">
        <f t="shared" si="48"/>
        <v>0</v>
      </c>
      <c r="V133" s="177">
        <f t="shared" si="60"/>
        <v>0</v>
      </c>
      <c r="W133" s="178">
        <f t="shared" si="49"/>
        <v>0</v>
      </c>
      <c r="X133" s="177">
        <f t="shared" si="61"/>
        <v>0</v>
      </c>
      <c r="Y133" s="178">
        <f t="shared" si="50"/>
        <v>0</v>
      </c>
      <c r="Z133" s="177">
        <f t="shared" si="62"/>
        <v>0</v>
      </c>
      <c r="AA133" s="178">
        <f t="shared" si="51"/>
        <v>0</v>
      </c>
      <c r="AB133" s="177">
        <f t="shared" si="63"/>
        <v>0</v>
      </c>
      <c r="AC133" s="178">
        <f t="shared" si="52"/>
        <v>0</v>
      </c>
      <c r="AD133" s="177">
        <f t="shared" si="64"/>
        <v>0</v>
      </c>
      <c r="AE133" s="179">
        <f t="shared" si="53"/>
        <v>0</v>
      </c>
      <c r="AF133" s="177">
        <f t="shared" si="64"/>
        <v>0</v>
      </c>
      <c r="AG133" s="178">
        <f t="shared" si="54"/>
        <v>0</v>
      </c>
      <c r="AH133" s="220">
        <f t="shared" si="65"/>
        <v>0</v>
      </c>
      <c r="AI133" s="179">
        <f t="shared" si="55"/>
        <v>0</v>
      </c>
      <c r="AJ133" s="177">
        <f t="shared" si="66"/>
        <v>0</v>
      </c>
      <c r="AK133" s="178">
        <f t="shared" si="56"/>
        <v>0</v>
      </c>
      <c r="AL133" s="177">
        <f t="shared" si="67"/>
        <v>0</v>
      </c>
      <c r="AM133" s="178">
        <f t="shared" si="57"/>
        <v>0</v>
      </c>
      <c r="AN133" s="220">
        <f t="shared" si="68"/>
        <v>0</v>
      </c>
      <c r="AO133" s="117">
        <f t="shared" si="58"/>
        <v>0</v>
      </c>
    </row>
    <row r="134" spans="1:41" s="65" customFormat="1" ht="15" customHeight="1">
      <c r="A134" s="66">
        <v>37</v>
      </c>
      <c r="B134" s="51">
        <v>25262579</v>
      </c>
      <c r="C134" s="52" t="s">
        <v>127</v>
      </c>
      <c r="D134" s="96">
        <v>37</v>
      </c>
      <c r="E134" s="97">
        <v>2.25</v>
      </c>
      <c r="F134" s="97">
        <v>19</v>
      </c>
      <c r="G134" s="97">
        <v>2.5099999999999998</v>
      </c>
      <c r="H134" s="98">
        <v>739678.25213004358</v>
      </c>
      <c r="I134" s="98">
        <f t="shared" si="69"/>
        <v>761868.59969394491</v>
      </c>
      <c r="J134" s="99">
        <f t="shared" si="70"/>
        <v>952335.74961743108</v>
      </c>
      <c r="K134" s="248">
        <f t="shared" si="44"/>
        <v>0</v>
      </c>
      <c r="L134" s="238"/>
      <c r="M134" s="72">
        <v>500</v>
      </c>
      <c r="N134" s="175">
        <f t="shared" si="71"/>
        <v>0</v>
      </c>
      <c r="O134" s="178">
        <f t="shared" si="45"/>
        <v>0</v>
      </c>
      <c r="P134" s="177">
        <f t="shared" si="72"/>
        <v>0</v>
      </c>
      <c r="Q134" s="178">
        <f t="shared" si="46"/>
        <v>0</v>
      </c>
      <c r="R134" s="177">
        <f t="shared" si="72"/>
        <v>0</v>
      </c>
      <c r="S134" s="178">
        <f t="shared" si="47"/>
        <v>0</v>
      </c>
      <c r="T134" s="177">
        <f t="shared" si="59"/>
        <v>0</v>
      </c>
      <c r="U134" s="179">
        <f t="shared" si="48"/>
        <v>0</v>
      </c>
      <c r="V134" s="177">
        <f t="shared" si="60"/>
        <v>0</v>
      </c>
      <c r="W134" s="178">
        <f t="shared" si="49"/>
        <v>0</v>
      </c>
      <c r="X134" s="177">
        <f t="shared" si="61"/>
        <v>0</v>
      </c>
      <c r="Y134" s="178">
        <f t="shared" si="50"/>
        <v>0</v>
      </c>
      <c r="Z134" s="177">
        <f t="shared" si="62"/>
        <v>0</v>
      </c>
      <c r="AA134" s="178">
        <f t="shared" si="51"/>
        <v>0</v>
      </c>
      <c r="AB134" s="177">
        <f t="shared" si="63"/>
        <v>0</v>
      </c>
      <c r="AC134" s="178">
        <f t="shared" si="52"/>
        <v>0</v>
      </c>
      <c r="AD134" s="177">
        <f t="shared" si="64"/>
        <v>0</v>
      </c>
      <c r="AE134" s="179">
        <f t="shared" si="53"/>
        <v>0</v>
      </c>
      <c r="AF134" s="177">
        <f t="shared" si="64"/>
        <v>0</v>
      </c>
      <c r="AG134" s="178">
        <f t="shared" si="54"/>
        <v>0</v>
      </c>
      <c r="AH134" s="220">
        <f t="shared" si="65"/>
        <v>0</v>
      </c>
      <c r="AI134" s="179">
        <f t="shared" si="55"/>
        <v>0</v>
      </c>
      <c r="AJ134" s="177">
        <f t="shared" si="66"/>
        <v>0</v>
      </c>
      <c r="AK134" s="178">
        <f t="shared" si="56"/>
        <v>0</v>
      </c>
      <c r="AL134" s="177">
        <f t="shared" si="67"/>
        <v>0</v>
      </c>
      <c r="AM134" s="178">
        <f t="shared" si="57"/>
        <v>0</v>
      </c>
      <c r="AN134" s="220">
        <f t="shared" si="68"/>
        <v>0</v>
      </c>
      <c r="AO134" s="117">
        <f t="shared" si="58"/>
        <v>0</v>
      </c>
    </row>
    <row r="135" spans="1:41" s="65" customFormat="1" ht="15" customHeight="1">
      <c r="A135" s="66">
        <v>38</v>
      </c>
      <c r="B135" s="51">
        <v>25262580</v>
      </c>
      <c r="C135" s="52" t="s">
        <v>128</v>
      </c>
      <c r="D135" s="96">
        <v>37</v>
      </c>
      <c r="E135" s="97">
        <v>2.25</v>
      </c>
      <c r="F135" s="97">
        <v>37</v>
      </c>
      <c r="G135" s="97">
        <v>2.0099999999999998</v>
      </c>
      <c r="H135" s="98">
        <v>771648.0418278838</v>
      </c>
      <c r="I135" s="98">
        <f t="shared" si="69"/>
        <v>794797.48308272031</v>
      </c>
      <c r="J135" s="99">
        <f t="shared" si="70"/>
        <v>993496.85385340033</v>
      </c>
      <c r="K135" s="248">
        <f t="shared" si="44"/>
        <v>0</v>
      </c>
      <c r="L135" s="238"/>
      <c r="M135" s="72">
        <v>500</v>
      </c>
      <c r="N135" s="175">
        <f t="shared" si="71"/>
        <v>0</v>
      </c>
      <c r="O135" s="178">
        <f t="shared" si="45"/>
        <v>0</v>
      </c>
      <c r="P135" s="177">
        <f t="shared" si="72"/>
        <v>0</v>
      </c>
      <c r="Q135" s="178">
        <f t="shared" si="46"/>
        <v>0</v>
      </c>
      <c r="R135" s="177">
        <f t="shared" si="72"/>
        <v>0</v>
      </c>
      <c r="S135" s="178">
        <f t="shared" si="47"/>
        <v>0</v>
      </c>
      <c r="T135" s="177">
        <f t="shared" si="59"/>
        <v>0</v>
      </c>
      <c r="U135" s="179">
        <f t="shared" si="48"/>
        <v>0</v>
      </c>
      <c r="V135" s="177">
        <f t="shared" si="60"/>
        <v>0</v>
      </c>
      <c r="W135" s="178">
        <f t="shared" si="49"/>
        <v>0</v>
      </c>
      <c r="X135" s="177">
        <f t="shared" si="61"/>
        <v>0</v>
      </c>
      <c r="Y135" s="178">
        <f t="shared" si="50"/>
        <v>0</v>
      </c>
      <c r="Z135" s="177">
        <f t="shared" si="62"/>
        <v>0</v>
      </c>
      <c r="AA135" s="178">
        <f t="shared" si="51"/>
        <v>0</v>
      </c>
      <c r="AB135" s="177">
        <f t="shared" si="63"/>
        <v>0</v>
      </c>
      <c r="AC135" s="178">
        <f t="shared" si="52"/>
        <v>0</v>
      </c>
      <c r="AD135" s="177">
        <f t="shared" si="64"/>
        <v>0</v>
      </c>
      <c r="AE135" s="179">
        <f t="shared" si="53"/>
        <v>0</v>
      </c>
      <c r="AF135" s="177">
        <f t="shared" si="64"/>
        <v>0</v>
      </c>
      <c r="AG135" s="178">
        <f t="shared" si="54"/>
        <v>0</v>
      </c>
      <c r="AH135" s="220">
        <f t="shared" si="65"/>
        <v>0</v>
      </c>
      <c r="AI135" s="179">
        <f t="shared" si="55"/>
        <v>0</v>
      </c>
      <c r="AJ135" s="177">
        <f t="shared" si="66"/>
        <v>0</v>
      </c>
      <c r="AK135" s="178">
        <f t="shared" si="56"/>
        <v>0</v>
      </c>
      <c r="AL135" s="177">
        <f t="shared" si="67"/>
        <v>0</v>
      </c>
      <c r="AM135" s="178">
        <f t="shared" si="57"/>
        <v>0</v>
      </c>
      <c r="AN135" s="220">
        <f t="shared" si="68"/>
        <v>0</v>
      </c>
      <c r="AO135" s="117">
        <f t="shared" si="58"/>
        <v>0</v>
      </c>
    </row>
    <row r="136" spans="1:41" s="65" customFormat="1" ht="15" customHeight="1">
      <c r="A136" s="66">
        <v>39</v>
      </c>
      <c r="B136" s="51">
        <v>25262581</v>
      </c>
      <c r="C136" s="52" t="s">
        <v>129</v>
      </c>
      <c r="D136" s="96">
        <v>37</v>
      </c>
      <c r="E136" s="97">
        <v>2.5099999999999998</v>
      </c>
      <c r="F136" s="97">
        <v>19</v>
      </c>
      <c r="G136" s="97">
        <v>2.5099999999999998</v>
      </c>
      <c r="H136" s="98">
        <v>886971.2134503501</v>
      </c>
      <c r="I136" s="98">
        <f t="shared" si="69"/>
        <v>913580.34985386068</v>
      </c>
      <c r="J136" s="99">
        <f t="shared" si="70"/>
        <v>1141975.4373173257</v>
      </c>
      <c r="K136" s="248">
        <f t="shared" si="44"/>
        <v>0</v>
      </c>
      <c r="L136" s="238"/>
      <c r="M136" s="72">
        <v>500</v>
      </c>
      <c r="N136" s="175">
        <f t="shared" si="71"/>
        <v>0</v>
      </c>
      <c r="O136" s="178">
        <f t="shared" si="45"/>
        <v>0</v>
      </c>
      <c r="P136" s="177">
        <f t="shared" si="72"/>
        <v>0</v>
      </c>
      <c r="Q136" s="178">
        <f t="shared" si="46"/>
        <v>0</v>
      </c>
      <c r="R136" s="177">
        <f t="shared" si="72"/>
        <v>0</v>
      </c>
      <c r="S136" s="178">
        <f t="shared" si="47"/>
        <v>0</v>
      </c>
      <c r="T136" s="177">
        <f t="shared" si="59"/>
        <v>0</v>
      </c>
      <c r="U136" s="179">
        <f t="shared" si="48"/>
        <v>0</v>
      </c>
      <c r="V136" s="177">
        <f t="shared" si="60"/>
        <v>0</v>
      </c>
      <c r="W136" s="178">
        <f t="shared" si="49"/>
        <v>0</v>
      </c>
      <c r="X136" s="177">
        <f t="shared" si="61"/>
        <v>0</v>
      </c>
      <c r="Y136" s="178">
        <f t="shared" si="50"/>
        <v>0</v>
      </c>
      <c r="Z136" s="177">
        <f t="shared" si="62"/>
        <v>0</v>
      </c>
      <c r="AA136" s="178">
        <f t="shared" si="51"/>
        <v>0</v>
      </c>
      <c r="AB136" s="177">
        <f t="shared" si="63"/>
        <v>0</v>
      </c>
      <c r="AC136" s="178">
        <f t="shared" si="52"/>
        <v>0</v>
      </c>
      <c r="AD136" s="177">
        <f t="shared" si="64"/>
        <v>0</v>
      </c>
      <c r="AE136" s="179">
        <f t="shared" si="53"/>
        <v>0</v>
      </c>
      <c r="AF136" s="177">
        <f t="shared" si="64"/>
        <v>0</v>
      </c>
      <c r="AG136" s="178">
        <f t="shared" si="54"/>
        <v>0</v>
      </c>
      <c r="AH136" s="220">
        <f t="shared" si="65"/>
        <v>0</v>
      </c>
      <c r="AI136" s="179">
        <f t="shared" si="55"/>
        <v>0</v>
      </c>
      <c r="AJ136" s="177">
        <f t="shared" si="66"/>
        <v>0</v>
      </c>
      <c r="AK136" s="178">
        <f t="shared" si="56"/>
        <v>0</v>
      </c>
      <c r="AL136" s="177">
        <f t="shared" si="67"/>
        <v>0</v>
      </c>
      <c r="AM136" s="178">
        <f t="shared" si="57"/>
        <v>0</v>
      </c>
      <c r="AN136" s="220">
        <f t="shared" si="68"/>
        <v>0</v>
      </c>
      <c r="AO136" s="117">
        <f t="shared" si="58"/>
        <v>0</v>
      </c>
    </row>
    <row r="137" spans="1:41" s="65" customFormat="1" ht="15" customHeight="1">
      <c r="A137" s="66">
        <v>40</v>
      </c>
      <c r="B137" s="51">
        <v>25262582</v>
      </c>
      <c r="C137" s="52" t="s">
        <v>130</v>
      </c>
      <c r="D137" s="96">
        <v>37</v>
      </c>
      <c r="E137" s="97">
        <v>2.5099999999999998</v>
      </c>
      <c r="F137" s="97">
        <v>37</v>
      </c>
      <c r="G137" s="97">
        <v>2.0099999999999998</v>
      </c>
      <c r="H137" s="98">
        <v>919713.53641858208</v>
      </c>
      <c r="I137" s="98">
        <f t="shared" si="69"/>
        <v>947304.94251113955</v>
      </c>
      <c r="J137" s="99">
        <f t="shared" si="70"/>
        <v>1184131.1781389243</v>
      </c>
      <c r="K137" s="248">
        <f t="shared" si="44"/>
        <v>0</v>
      </c>
      <c r="L137" s="238"/>
      <c r="M137" s="72">
        <v>500</v>
      </c>
      <c r="N137" s="175">
        <f t="shared" si="71"/>
        <v>0</v>
      </c>
      <c r="O137" s="178">
        <f t="shared" si="45"/>
        <v>0</v>
      </c>
      <c r="P137" s="177">
        <f t="shared" si="72"/>
        <v>0</v>
      </c>
      <c r="Q137" s="178">
        <f t="shared" si="46"/>
        <v>0</v>
      </c>
      <c r="R137" s="177">
        <f t="shared" si="72"/>
        <v>0</v>
      </c>
      <c r="S137" s="178">
        <f t="shared" si="47"/>
        <v>0</v>
      </c>
      <c r="T137" s="177">
        <f t="shared" si="59"/>
        <v>0</v>
      </c>
      <c r="U137" s="179">
        <f t="shared" si="48"/>
        <v>0</v>
      </c>
      <c r="V137" s="177">
        <f t="shared" si="60"/>
        <v>0</v>
      </c>
      <c r="W137" s="178">
        <f t="shared" si="49"/>
        <v>0</v>
      </c>
      <c r="X137" s="177">
        <f t="shared" si="61"/>
        <v>0</v>
      </c>
      <c r="Y137" s="178">
        <f t="shared" si="50"/>
        <v>0</v>
      </c>
      <c r="Z137" s="177">
        <f t="shared" si="62"/>
        <v>0</v>
      </c>
      <c r="AA137" s="178">
        <f t="shared" si="51"/>
        <v>0</v>
      </c>
      <c r="AB137" s="177">
        <f t="shared" si="63"/>
        <v>0</v>
      </c>
      <c r="AC137" s="178">
        <f t="shared" si="52"/>
        <v>0</v>
      </c>
      <c r="AD137" s="177">
        <f t="shared" si="64"/>
        <v>0</v>
      </c>
      <c r="AE137" s="179">
        <f t="shared" si="53"/>
        <v>0</v>
      </c>
      <c r="AF137" s="177">
        <f t="shared" si="64"/>
        <v>0</v>
      </c>
      <c r="AG137" s="178">
        <f t="shared" si="54"/>
        <v>0</v>
      </c>
      <c r="AH137" s="220">
        <f t="shared" si="65"/>
        <v>0</v>
      </c>
      <c r="AI137" s="179">
        <f t="shared" si="55"/>
        <v>0</v>
      </c>
      <c r="AJ137" s="177">
        <f t="shared" si="66"/>
        <v>0</v>
      </c>
      <c r="AK137" s="178">
        <f t="shared" si="56"/>
        <v>0</v>
      </c>
      <c r="AL137" s="177">
        <f t="shared" si="67"/>
        <v>0</v>
      </c>
      <c r="AM137" s="178">
        <f t="shared" si="57"/>
        <v>0</v>
      </c>
      <c r="AN137" s="220">
        <f t="shared" si="68"/>
        <v>0</v>
      </c>
      <c r="AO137" s="117">
        <f t="shared" si="58"/>
        <v>0</v>
      </c>
    </row>
    <row r="138" spans="1:41" s="65" customFormat="1" ht="15" customHeight="1">
      <c r="A138" s="66">
        <v>41</v>
      </c>
      <c r="B138" s="51">
        <v>25262583</v>
      </c>
      <c r="C138" s="52" t="s">
        <v>131</v>
      </c>
      <c r="D138" s="96">
        <v>37</v>
      </c>
      <c r="E138" s="97">
        <v>2.5099999999999998</v>
      </c>
      <c r="F138" s="97">
        <v>37</v>
      </c>
      <c r="G138" s="97">
        <v>2.25</v>
      </c>
      <c r="H138" s="98">
        <v>960653.32159391523</v>
      </c>
      <c r="I138" s="98">
        <f t="shared" si="69"/>
        <v>989472.92124173266</v>
      </c>
      <c r="J138" s="99">
        <f t="shared" si="70"/>
        <v>1236841.1515521659</v>
      </c>
      <c r="K138" s="248">
        <f t="shared" si="44"/>
        <v>0</v>
      </c>
      <c r="L138" s="238"/>
      <c r="M138" s="72">
        <v>500</v>
      </c>
      <c r="N138" s="175">
        <f t="shared" si="71"/>
        <v>0</v>
      </c>
      <c r="O138" s="178">
        <f t="shared" si="45"/>
        <v>0</v>
      </c>
      <c r="P138" s="177">
        <f t="shared" si="72"/>
        <v>0</v>
      </c>
      <c r="Q138" s="178">
        <f t="shared" si="46"/>
        <v>0</v>
      </c>
      <c r="R138" s="177">
        <f t="shared" si="72"/>
        <v>0</v>
      </c>
      <c r="S138" s="178">
        <f t="shared" si="47"/>
        <v>0</v>
      </c>
      <c r="T138" s="177">
        <f t="shared" si="59"/>
        <v>0</v>
      </c>
      <c r="U138" s="179">
        <f t="shared" si="48"/>
        <v>0</v>
      </c>
      <c r="V138" s="177">
        <f t="shared" si="60"/>
        <v>0</v>
      </c>
      <c r="W138" s="178">
        <f t="shared" si="49"/>
        <v>0</v>
      </c>
      <c r="X138" s="177">
        <f t="shared" si="61"/>
        <v>0</v>
      </c>
      <c r="Y138" s="178">
        <f t="shared" si="50"/>
        <v>0</v>
      </c>
      <c r="Z138" s="177">
        <f t="shared" si="62"/>
        <v>0</v>
      </c>
      <c r="AA138" s="178">
        <f t="shared" si="51"/>
        <v>0</v>
      </c>
      <c r="AB138" s="177">
        <f t="shared" si="63"/>
        <v>0</v>
      </c>
      <c r="AC138" s="178">
        <f t="shared" si="52"/>
        <v>0</v>
      </c>
      <c r="AD138" s="177">
        <f t="shared" si="64"/>
        <v>0</v>
      </c>
      <c r="AE138" s="179">
        <f t="shared" si="53"/>
        <v>0</v>
      </c>
      <c r="AF138" s="177">
        <f t="shared" si="64"/>
        <v>0</v>
      </c>
      <c r="AG138" s="178">
        <f t="shared" si="54"/>
        <v>0</v>
      </c>
      <c r="AH138" s="220">
        <f t="shared" si="65"/>
        <v>0</v>
      </c>
      <c r="AI138" s="179">
        <f t="shared" si="55"/>
        <v>0</v>
      </c>
      <c r="AJ138" s="177">
        <f t="shared" si="66"/>
        <v>0</v>
      </c>
      <c r="AK138" s="178">
        <f t="shared" si="56"/>
        <v>0</v>
      </c>
      <c r="AL138" s="177">
        <f t="shared" si="67"/>
        <v>0</v>
      </c>
      <c r="AM138" s="178">
        <f t="shared" si="57"/>
        <v>0</v>
      </c>
      <c r="AN138" s="220">
        <f t="shared" si="68"/>
        <v>0</v>
      </c>
      <c r="AO138" s="117">
        <f t="shared" si="58"/>
        <v>0</v>
      </c>
    </row>
    <row r="139" spans="1:41" s="65" customFormat="1" ht="15" customHeight="1">
      <c r="A139" s="66">
        <v>42</v>
      </c>
      <c r="B139" s="51">
        <v>25262584</v>
      </c>
      <c r="C139" s="52" t="s">
        <v>132</v>
      </c>
      <c r="D139" s="96">
        <v>37</v>
      </c>
      <c r="E139" s="97">
        <v>2.6</v>
      </c>
      <c r="F139" s="97">
        <v>19</v>
      </c>
      <c r="G139" s="97">
        <v>2.6</v>
      </c>
      <c r="H139" s="98">
        <v>949271.36079020309</v>
      </c>
      <c r="I139" s="98">
        <f t="shared" si="69"/>
        <v>977749.50161390926</v>
      </c>
      <c r="J139" s="99">
        <f t="shared" si="70"/>
        <v>1222186.8770173865</v>
      </c>
      <c r="K139" s="248">
        <f t="shared" ref="K139:K202" si="73">L139/1.1</f>
        <v>0</v>
      </c>
      <c r="L139" s="238"/>
      <c r="M139" s="72">
        <v>250</v>
      </c>
      <c r="N139" s="175">
        <f t="shared" si="71"/>
        <v>0</v>
      </c>
      <c r="O139" s="178">
        <f t="shared" si="45"/>
        <v>0</v>
      </c>
      <c r="P139" s="177">
        <f t="shared" si="72"/>
        <v>0</v>
      </c>
      <c r="Q139" s="178">
        <f t="shared" si="46"/>
        <v>0</v>
      </c>
      <c r="R139" s="177">
        <f t="shared" si="72"/>
        <v>0</v>
      </c>
      <c r="S139" s="178">
        <f t="shared" si="47"/>
        <v>0</v>
      </c>
      <c r="T139" s="177">
        <f t="shared" si="59"/>
        <v>0</v>
      </c>
      <c r="U139" s="179">
        <f t="shared" si="48"/>
        <v>0</v>
      </c>
      <c r="V139" s="177">
        <f t="shared" si="60"/>
        <v>0</v>
      </c>
      <c r="W139" s="178">
        <f t="shared" si="49"/>
        <v>0</v>
      </c>
      <c r="X139" s="177">
        <f t="shared" si="61"/>
        <v>0</v>
      </c>
      <c r="Y139" s="178">
        <f t="shared" si="50"/>
        <v>0</v>
      </c>
      <c r="Z139" s="177">
        <f t="shared" si="62"/>
        <v>0</v>
      </c>
      <c r="AA139" s="178">
        <f t="shared" si="51"/>
        <v>0</v>
      </c>
      <c r="AB139" s="177">
        <f t="shared" si="63"/>
        <v>0</v>
      </c>
      <c r="AC139" s="178">
        <f t="shared" si="52"/>
        <v>0</v>
      </c>
      <c r="AD139" s="177">
        <f t="shared" si="64"/>
        <v>0</v>
      </c>
      <c r="AE139" s="179">
        <f t="shared" si="53"/>
        <v>0</v>
      </c>
      <c r="AF139" s="177">
        <f t="shared" si="64"/>
        <v>0</v>
      </c>
      <c r="AG139" s="178">
        <f t="shared" si="54"/>
        <v>0</v>
      </c>
      <c r="AH139" s="220">
        <f t="shared" si="65"/>
        <v>0</v>
      </c>
      <c r="AI139" s="179">
        <f t="shared" si="55"/>
        <v>0</v>
      </c>
      <c r="AJ139" s="177">
        <f t="shared" si="66"/>
        <v>0</v>
      </c>
      <c r="AK139" s="178">
        <f t="shared" si="56"/>
        <v>0</v>
      </c>
      <c r="AL139" s="177">
        <f t="shared" si="67"/>
        <v>0</v>
      </c>
      <c r="AM139" s="178">
        <f t="shared" si="57"/>
        <v>0</v>
      </c>
      <c r="AN139" s="220">
        <f t="shared" si="68"/>
        <v>0</v>
      </c>
      <c r="AO139" s="117">
        <f t="shared" si="58"/>
        <v>0</v>
      </c>
    </row>
    <row r="140" spans="1:41" s="65" customFormat="1" ht="15" customHeight="1">
      <c r="A140" s="66">
        <v>43</v>
      </c>
      <c r="B140" s="51">
        <v>25262585</v>
      </c>
      <c r="C140" s="52" t="s">
        <v>133</v>
      </c>
      <c r="D140" s="96">
        <v>37</v>
      </c>
      <c r="E140" s="97">
        <v>2.84</v>
      </c>
      <c r="F140" s="97">
        <v>37</v>
      </c>
      <c r="G140" s="97">
        <v>2.0099999999999998</v>
      </c>
      <c r="H140" s="98">
        <v>1129211.6479106632</v>
      </c>
      <c r="I140" s="98">
        <f t="shared" si="69"/>
        <v>1163087.9973479831</v>
      </c>
      <c r="J140" s="99">
        <f t="shared" si="70"/>
        <v>1453859.9966849787</v>
      </c>
      <c r="K140" s="248">
        <f t="shared" si="73"/>
        <v>0</v>
      </c>
      <c r="L140" s="238"/>
      <c r="M140" s="72">
        <v>250</v>
      </c>
      <c r="N140" s="175">
        <f t="shared" si="71"/>
        <v>0</v>
      </c>
      <c r="O140" s="178">
        <f t="shared" ref="O140:O203" si="74">L140-L140*10/100</f>
        <v>0</v>
      </c>
      <c r="P140" s="177">
        <f t="shared" si="72"/>
        <v>0</v>
      </c>
      <c r="Q140" s="178">
        <f t="shared" ref="Q140:Q203" si="75">L140-L140*11/100</f>
        <v>0</v>
      </c>
      <c r="R140" s="177">
        <f t="shared" si="72"/>
        <v>0</v>
      </c>
      <c r="S140" s="178">
        <f t="shared" ref="S140:S203" si="76">L140-L140*12/100</f>
        <v>0</v>
      </c>
      <c r="T140" s="177">
        <f t="shared" si="59"/>
        <v>0</v>
      </c>
      <c r="U140" s="179">
        <f t="shared" ref="U140:U203" si="77">L140-L140*13/100</f>
        <v>0</v>
      </c>
      <c r="V140" s="177">
        <f t="shared" si="60"/>
        <v>0</v>
      </c>
      <c r="W140" s="178">
        <f t="shared" ref="W140:W203" si="78">L140-L140*14/100</f>
        <v>0</v>
      </c>
      <c r="X140" s="177">
        <f t="shared" si="61"/>
        <v>0</v>
      </c>
      <c r="Y140" s="178">
        <f t="shared" ref="Y140:Y203" si="79">L140-L140*15/100</f>
        <v>0</v>
      </c>
      <c r="Z140" s="177">
        <f t="shared" si="62"/>
        <v>0</v>
      </c>
      <c r="AA140" s="178">
        <f t="shared" ref="AA140:AA203" si="80">L140-L140*16/100</f>
        <v>0</v>
      </c>
      <c r="AB140" s="177">
        <f t="shared" si="63"/>
        <v>0</v>
      </c>
      <c r="AC140" s="178">
        <f t="shared" ref="AC140:AC203" si="81">L140-L140*17/100</f>
        <v>0</v>
      </c>
      <c r="AD140" s="177">
        <f t="shared" si="64"/>
        <v>0</v>
      </c>
      <c r="AE140" s="179">
        <f t="shared" ref="AE140:AE203" si="82">L140-L140*18/100</f>
        <v>0</v>
      </c>
      <c r="AF140" s="177">
        <f t="shared" si="64"/>
        <v>0</v>
      </c>
      <c r="AG140" s="178">
        <f t="shared" ref="AG140:AG203" si="83">L140-L140*19/100</f>
        <v>0</v>
      </c>
      <c r="AH140" s="220">
        <f t="shared" si="65"/>
        <v>0</v>
      </c>
      <c r="AI140" s="179">
        <f t="shared" ref="AI140:AI203" si="84">L140-L140*20/100</f>
        <v>0</v>
      </c>
      <c r="AJ140" s="177">
        <f t="shared" si="66"/>
        <v>0</v>
      </c>
      <c r="AK140" s="178">
        <f t="shared" ref="AK140:AK203" si="85">L140-L140*21/100</f>
        <v>0</v>
      </c>
      <c r="AL140" s="177">
        <f t="shared" si="67"/>
        <v>0</v>
      </c>
      <c r="AM140" s="178">
        <f t="shared" ref="AM140:AM203" si="86">L140-L140*22/100</f>
        <v>0</v>
      </c>
      <c r="AN140" s="220">
        <f t="shared" si="68"/>
        <v>0</v>
      </c>
      <c r="AO140" s="117">
        <f t="shared" ref="AO140:AO203" si="87">L140-L140*23/100</f>
        <v>0</v>
      </c>
    </row>
    <row r="141" spans="1:41" s="65" customFormat="1" ht="15" customHeight="1">
      <c r="A141" s="66">
        <v>44</v>
      </c>
      <c r="B141" s="51">
        <v>25262586</v>
      </c>
      <c r="C141" s="52" t="s">
        <v>134</v>
      </c>
      <c r="D141" s="96">
        <v>37</v>
      </c>
      <c r="E141" s="97">
        <v>2.84</v>
      </c>
      <c r="F141" s="97">
        <v>37</v>
      </c>
      <c r="G141" s="97">
        <v>2.25</v>
      </c>
      <c r="H141" s="98">
        <v>1170172.3477811578</v>
      </c>
      <c r="I141" s="98">
        <f t="shared" si="69"/>
        <v>1205277.5182145925</v>
      </c>
      <c r="J141" s="99">
        <f t="shared" si="70"/>
        <v>1506596.8977682404</v>
      </c>
      <c r="K141" s="248">
        <f t="shared" si="73"/>
        <v>0</v>
      </c>
      <c r="L141" s="238"/>
      <c r="M141" s="72">
        <v>250</v>
      </c>
      <c r="N141" s="175">
        <f t="shared" si="71"/>
        <v>0</v>
      </c>
      <c r="O141" s="178">
        <f t="shared" si="74"/>
        <v>0</v>
      </c>
      <c r="P141" s="177">
        <f t="shared" si="72"/>
        <v>0</v>
      </c>
      <c r="Q141" s="178">
        <f t="shared" si="75"/>
        <v>0</v>
      </c>
      <c r="R141" s="177">
        <f t="shared" si="72"/>
        <v>0</v>
      </c>
      <c r="S141" s="178">
        <f t="shared" si="76"/>
        <v>0</v>
      </c>
      <c r="T141" s="177">
        <f t="shared" si="59"/>
        <v>0</v>
      </c>
      <c r="U141" s="179">
        <f t="shared" si="77"/>
        <v>0</v>
      </c>
      <c r="V141" s="177">
        <f t="shared" si="60"/>
        <v>0</v>
      </c>
      <c r="W141" s="178">
        <f t="shared" si="78"/>
        <v>0</v>
      </c>
      <c r="X141" s="177">
        <f t="shared" si="61"/>
        <v>0</v>
      </c>
      <c r="Y141" s="178">
        <f t="shared" si="79"/>
        <v>0</v>
      </c>
      <c r="Z141" s="177">
        <f t="shared" si="62"/>
        <v>0</v>
      </c>
      <c r="AA141" s="178">
        <f t="shared" si="80"/>
        <v>0</v>
      </c>
      <c r="AB141" s="177">
        <f t="shared" si="63"/>
        <v>0</v>
      </c>
      <c r="AC141" s="178">
        <f t="shared" si="81"/>
        <v>0</v>
      </c>
      <c r="AD141" s="177">
        <f t="shared" si="64"/>
        <v>0</v>
      </c>
      <c r="AE141" s="179">
        <f t="shared" si="82"/>
        <v>0</v>
      </c>
      <c r="AF141" s="177">
        <f t="shared" si="64"/>
        <v>0</v>
      </c>
      <c r="AG141" s="178">
        <f t="shared" si="83"/>
        <v>0</v>
      </c>
      <c r="AH141" s="220">
        <f t="shared" si="65"/>
        <v>0</v>
      </c>
      <c r="AI141" s="179">
        <f t="shared" si="84"/>
        <v>0</v>
      </c>
      <c r="AJ141" s="177">
        <f t="shared" si="66"/>
        <v>0</v>
      </c>
      <c r="AK141" s="178">
        <f t="shared" si="85"/>
        <v>0</v>
      </c>
      <c r="AL141" s="177">
        <f t="shared" si="67"/>
        <v>0</v>
      </c>
      <c r="AM141" s="178">
        <f t="shared" si="86"/>
        <v>0</v>
      </c>
      <c r="AN141" s="220">
        <f t="shared" si="68"/>
        <v>0</v>
      </c>
      <c r="AO141" s="117">
        <f t="shared" si="87"/>
        <v>0</v>
      </c>
    </row>
    <row r="142" spans="1:41" s="65" customFormat="1" ht="15" customHeight="1">
      <c r="A142" s="66">
        <v>45</v>
      </c>
      <c r="B142" s="51">
        <v>25262587</v>
      </c>
      <c r="C142" s="52" t="s">
        <v>135</v>
      </c>
      <c r="D142" s="96">
        <v>37</v>
      </c>
      <c r="E142" s="97">
        <v>2.84</v>
      </c>
      <c r="F142" s="97">
        <v>37</v>
      </c>
      <c r="G142" s="97">
        <v>2.5099999999999998</v>
      </c>
      <c r="H142" s="98">
        <v>1219653.2090697812</v>
      </c>
      <c r="I142" s="98">
        <f t="shared" si="69"/>
        <v>1256242.8053418747</v>
      </c>
      <c r="J142" s="99">
        <f t="shared" si="70"/>
        <v>1570303.5066773433</v>
      </c>
      <c r="K142" s="248">
        <f t="shared" si="73"/>
        <v>0</v>
      </c>
      <c r="L142" s="238"/>
      <c r="M142" s="72">
        <v>250</v>
      </c>
      <c r="N142" s="175">
        <f t="shared" si="71"/>
        <v>0</v>
      </c>
      <c r="O142" s="178">
        <f t="shared" si="74"/>
        <v>0</v>
      </c>
      <c r="P142" s="177">
        <f t="shared" si="72"/>
        <v>0</v>
      </c>
      <c r="Q142" s="178">
        <f t="shared" si="75"/>
        <v>0</v>
      </c>
      <c r="R142" s="177">
        <f t="shared" si="72"/>
        <v>0</v>
      </c>
      <c r="S142" s="178">
        <f t="shared" si="76"/>
        <v>0</v>
      </c>
      <c r="T142" s="177">
        <f t="shared" si="59"/>
        <v>0</v>
      </c>
      <c r="U142" s="179">
        <f t="shared" si="77"/>
        <v>0</v>
      </c>
      <c r="V142" s="177">
        <f t="shared" si="60"/>
        <v>0</v>
      </c>
      <c r="W142" s="178">
        <f t="shared" si="78"/>
        <v>0</v>
      </c>
      <c r="X142" s="177">
        <f t="shared" si="61"/>
        <v>0</v>
      </c>
      <c r="Y142" s="178">
        <f t="shared" si="79"/>
        <v>0</v>
      </c>
      <c r="Z142" s="177">
        <f t="shared" si="62"/>
        <v>0</v>
      </c>
      <c r="AA142" s="178">
        <f t="shared" si="80"/>
        <v>0</v>
      </c>
      <c r="AB142" s="177">
        <f t="shared" si="63"/>
        <v>0</v>
      </c>
      <c r="AC142" s="178">
        <f t="shared" si="81"/>
        <v>0</v>
      </c>
      <c r="AD142" s="177">
        <f t="shared" si="64"/>
        <v>0</v>
      </c>
      <c r="AE142" s="179">
        <f t="shared" si="82"/>
        <v>0</v>
      </c>
      <c r="AF142" s="177">
        <f t="shared" si="64"/>
        <v>0</v>
      </c>
      <c r="AG142" s="178">
        <f t="shared" si="83"/>
        <v>0</v>
      </c>
      <c r="AH142" s="220">
        <f t="shared" si="65"/>
        <v>0</v>
      </c>
      <c r="AI142" s="179">
        <f t="shared" si="84"/>
        <v>0</v>
      </c>
      <c r="AJ142" s="177">
        <f t="shared" si="66"/>
        <v>0</v>
      </c>
      <c r="AK142" s="178">
        <f t="shared" si="85"/>
        <v>0</v>
      </c>
      <c r="AL142" s="177">
        <f t="shared" si="67"/>
        <v>0</v>
      </c>
      <c r="AM142" s="178">
        <f t="shared" si="86"/>
        <v>0</v>
      </c>
      <c r="AN142" s="220">
        <f t="shared" si="68"/>
        <v>0</v>
      </c>
      <c r="AO142" s="117">
        <f t="shared" si="87"/>
        <v>0</v>
      </c>
    </row>
    <row r="143" spans="1:41" s="65" customFormat="1" ht="15" customHeight="1">
      <c r="A143" s="66">
        <v>46</v>
      </c>
      <c r="B143" s="51">
        <v>25262588</v>
      </c>
      <c r="C143" s="52" t="s">
        <v>136</v>
      </c>
      <c r="D143" s="96">
        <v>37</v>
      </c>
      <c r="E143" s="97">
        <v>3.15</v>
      </c>
      <c r="F143" s="97">
        <v>37</v>
      </c>
      <c r="G143" s="97">
        <v>2.25</v>
      </c>
      <c r="H143" s="98">
        <v>1392193.1907689993</v>
      </c>
      <c r="I143" s="98">
        <f t="shared" si="69"/>
        <v>1433958.9864920692</v>
      </c>
      <c r="J143" s="99">
        <f t="shared" si="70"/>
        <v>1792448.7331150863</v>
      </c>
      <c r="K143" s="248">
        <f t="shared" si="73"/>
        <v>0</v>
      </c>
      <c r="L143" s="238"/>
      <c r="M143" s="72">
        <v>250</v>
      </c>
      <c r="N143" s="175">
        <f t="shared" si="71"/>
        <v>0</v>
      </c>
      <c r="O143" s="178">
        <f t="shared" si="74"/>
        <v>0</v>
      </c>
      <c r="P143" s="177">
        <f t="shared" si="72"/>
        <v>0</v>
      </c>
      <c r="Q143" s="178">
        <f t="shared" si="75"/>
        <v>0</v>
      </c>
      <c r="R143" s="177">
        <f t="shared" si="72"/>
        <v>0</v>
      </c>
      <c r="S143" s="178">
        <f t="shared" si="76"/>
        <v>0</v>
      </c>
      <c r="T143" s="177">
        <f t="shared" si="59"/>
        <v>0</v>
      </c>
      <c r="U143" s="179">
        <f t="shared" si="77"/>
        <v>0</v>
      </c>
      <c r="V143" s="177">
        <f t="shared" si="60"/>
        <v>0</v>
      </c>
      <c r="W143" s="178">
        <f t="shared" si="78"/>
        <v>0</v>
      </c>
      <c r="X143" s="177">
        <f t="shared" si="61"/>
        <v>0</v>
      </c>
      <c r="Y143" s="178">
        <f t="shared" si="79"/>
        <v>0</v>
      </c>
      <c r="Z143" s="177">
        <f t="shared" si="62"/>
        <v>0</v>
      </c>
      <c r="AA143" s="178">
        <f t="shared" si="80"/>
        <v>0</v>
      </c>
      <c r="AB143" s="177">
        <f t="shared" si="63"/>
        <v>0</v>
      </c>
      <c r="AC143" s="178">
        <f t="shared" si="81"/>
        <v>0</v>
      </c>
      <c r="AD143" s="177">
        <f t="shared" si="64"/>
        <v>0</v>
      </c>
      <c r="AE143" s="179">
        <f t="shared" si="82"/>
        <v>0</v>
      </c>
      <c r="AF143" s="177">
        <f t="shared" si="64"/>
        <v>0</v>
      </c>
      <c r="AG143" s="178">
        <f t="shared" si="83"/>
        <v>0</v>
      </c>
      <c r="AH143" s="220">
        <f t="shared" si="65"/>
        <v>0</v>
      </c>
      <c r="AI143" s="179">
        <f t="shared" si="84"/>
        <v>0</v>
      </c>
      <c r="AJ143" s="177">
        <f t="shared" si="66"/>
        <v>0</v>
      </c>
      <c r="AK143" s="178">
        <f t="shared" si="85"/>
        <v>0</v>
      </c>
      <c r="AL143" s="177">
        <f t="shared" si="67"/>
        <v>0</v>
      </c>
      <c r="AM143" s="178">
        <f t="shared" si="86"/>
        <v>0</v>
      </c>
      <c r="AN143" s="220">
        <f t="shared" si="68"/>
        <v>0</v>
      </c>
      <c r="AO143" s="117">
        <f t="shared" si="87"/>
        <v>0</v>
      </c>
    </row>
    <row r="144" spans="1:41" s="65" customFormat="1" ht="15" customHeight="1">
      <c r="A144" s="66">
        <v>47</v>
      </c>
      <c r="B144" s="51">
        <v>25262589</v>
      </c>
      <c r="C144" s="52" t="s">
        <v>137</v>
      </c>
      <c r="D144" s="96">
        <v>37</v>
      </c>
      <c r="E144" s="97">
        <v>3.15</v>
      </c>
      <c r="F144" s="97">
        <v>37</v>
      </c>
      <c r="G144" s="97">
        <v>2.5099999999999998</v>
      </c>
      <c r="H144" s="98">
        <v>1441680.8354680801</v>
      </c>
      <c r="I144" s="98">
        <f t="shared" si="69"/>
        <v>1484931.2605321226</v>
      </c>
      <c r="J144" s="99">
        <f t="shared" si="70"/>
        <v>1856164.0756651531</v>
      </c>
      <c r="K144" s="248">
        <f t="shared" si="73"/>
        <v>0</v>
      </c>
      <c r="L144" s="238"/>
      <c r="M144" s="72">
        <v>250</v>
      </c>
      <c r="N144" s="175">
        <f t="shared" si="71"/>
        <v>0</v>
      </c>
      <c r="O144" s="178">
        <f t="shared" si="74"/>
        <v>0</v>
      </c>
      <c r="P144" s="177">
        <f t="shared" si="72"/>
        <v>0</v>
      </c>
      <c r="Q144" s="178">
        <f t="shared" si="75"/>
        <v>0</v>
      </c>
      <c r="R144" s="177">
        <f t="shared" si="72"/>
        <v>0</v>
      </c>
      <c r="S144" s="178">
        <f t="shared" si="76"/>
        <v>0</v>
      </c>
      <c r="T144" s="177">
        <f t="shared" si="59"/>
        <v>0</v>
      </c>
      <c r="U144" s="179">
        <f t="shared" si="77"/>
        <v>0</v>
      </c>
      <c r="V144" s="177">
        <f t="shared" si="60"/>
        <v>0</v>
      </c>
      <c r="W144" s="178">
        <f t="shared" si="78"/>
        <v>0</v>
      </c>
      <c r="X144" s="177">
        <f t="shared" si="61"/>
        <v>0</v>
      </c>
      <c r="Y144" s="178">
        <f t="shared" si="79"/>
        <v>0</v>
      </c>
      <c r="Z144" s="177">
        <f t="shared" si="62"/>
        <v>0</v>
      </c>
      <c r="AA144" s="178">
        <f t="shared" si="80"/>
        <v>0</v>
      </c>
      <c r="AB144" s="177">
        <f t="shared" si="63"/>
        <v>0</v>
      </c>
      <c r="AC144" s="178">
        <f t="shared" si="81"/>
        <v>0</v>
      </c>
      <c r="AD144" s="177">
        <f t="shared" si="64"/>
        <v>0</v>
      </c>
      <c r="AE144" s="179">
        <f t="shared" si="82"/>
        <v>0</v>
      </c>
      <c r="AF144" s="177">
        <f t="shared" si="64"/>
        <v>0</v>
      </c>
      <c r="AG144" s="178">
        <f t="shared" si="83"/>
        <v>0</v>
      </c>
      <c r="AH144" s="220">
        <f t="shared" si="65"/>
        <v>0</v>
      </c>
      <c r="AI144" s="179">
        <f t="shared" si="84"/>
        <v>0</v>
      </c>
      <c r="AJ144" s="177">
        <f t="shared" si="66"/>
        <v>0</v>
      </c>
      <c r="AK144" s="178">
        <f t="shared" si="85"/>
        <v>0</v>
      </c>
      <c r="AL144" s="177">
        <f t="shared" si="67"/>
        <v>0</v>
      </c>
      <c r="AM144" s="178">
        <f t="shared" si="86"/>
        <v>0</v>
      </c>
      <c r="AN144" s="220">
        <f t="shared" si="68"/>
        <v>0</v>
      </c>
      <c r="AO144" s="117">
        <f t="shared" si="87"/>
        <v>0</v>
      </c>
    </row>
    <row r="145" spans="1:41" s="65" customFormat="1" ht="15" customHeight="1" thickBot="1">
      <c r="A145" s="67">
        <v>48</v>
      </c>
      <c r="B145" s="53">
        <v>25262590</v>
      </c>
      <c r="C145" s="54" t="s">
        <v>138</v>
      </c>
      <c r="D145" s="100">
        <v>37</v>
      </c>
      <c r="E145" s="101">
        <v>3.15</v>
      </c>
      <c r="F145" s="101">
        <v>37</v>
      </c>
      <c r="G145" s="101">
        <v>2.84</v>
      </c>
      <c r="H145" s="102">
        <v>1512626.5314778683</v>
      </c>
      <c r="I145" s="102">
        <f t="shared" si="69"/>
        <v>1558005.3274222044</v>
      </c>
      <c r="J145" s="103">
        <f t="shared" si="70"/>
        <v>1947506.6592777555</v>
      </c>
      <c r="K145" s="249">
        <f t="shared" si="73"/>
        <v>0</v>
      </c>
      <c r="L145" s="240"/>
      <c r="M145" s="73">
        <v>250</v>
      </c>
      <c r="N145" s="180">
        <f t="shared" si="71"/>
        <v>0</v>
      </c>
      <c r="O145" s="178">
        <f t="shared" si="74"/>
        <v>0</v>
      </c>
      <c r="P145" s="177">
        <f t="shared" si="72"/>
        <v>0</v>
      </c>
      <c r="Q145" s="178">
        <f t="shared" si="75"/>
        <v>0</v>
      </c>
      <c r="R145" s="177">
        <f t="shared" si="72"/>
        <v>0</v>
      </c>
      <c r="S145" s="178">
        <f t="shared" si="76"/>
        <v>0</v>
      </c>
      <c r="T145" s="177">
        <f t="shared" si="59"/>
        <v>0</v>
      </c>
      <c r="U145" s="179">
        <f t="shared" si="77"/>
        <v>0</v>
      </c>
      <c r="V145" s="177">
        <f t="shared" si="60"/>
        <v>0</v>
      </c>
      <c r="W145" s="178">
        <f t="shared" si="78"/>
        <v>0</v>
      </c>
      <c r="X145" s="177">
        <f t="shared" si="61"/>
        <v>0</v>
      </c>
      <c r="Y145" s="178">
        <f t="shared" si="79"/>
        <v>0</v>
      </c>
      <c r="Z145" s="177">
        <f t="shared" si="62"/>
        <v>0</v>
      </c>
      <c r="AA145" s="178">
        <f t="shared" si="80"/>
        <v>0</v>
      </c>
      <c r="AB145" s="177">
        <f t="shared" si="63"/>
        <v>0</v>
      </c>
      <c r="AC145" s="178">
        <f t="shared" si="81"/>
        <v>0</v>
      </c>
      <c r="AD145" s="177">
        <f t="shared" si="64"/>
        <v>0</v>
      </c>
      <c r="AE145" s="179">
        <f t="shared" si="82"/>
        <v>0</v>
      </c>
      <c r="AF145" s="177">
        <f t="shared" si="64"/>
        <v>0</v>
      </c>
      <c r="AG145" s="178">
        <f t="shared" si="83"/>
        <v>0</v>
      </c>
      <c r="AH145" s="220">
        <f t="shared" si="65"/>
        <v>0</v>
      </c>
      <c r="AI145" s="179">
        <f t="shared" si="84"/>
        <v>0</v>
      </c>
      <c r="AJ145" s="177">
        <f t="shared" si="66"/>
        <v>0</v>
      </c>
      <c r="AK145" s="178">
        <f t="shared" si="85"/>
        <v>0</v>
      </c>
      <c r="AL145" s="177">
        <f t="shared" si="67"/>
        <v>0</v>
      </c>
      <c r="AM145" s="178">
        <f t="shared" si="86"/>
        <v>0</v>
      </c>
      <c r="AN145" s="220">
        <f t="shared" si="68"/>
        <v>0</v>
      </c>
      <c r="AO145" s="117">
        <f t="shared" si="87"/>
        <v>0</v>
      </c>
    </row>
    <row r="146" spans="1:41" s="139" customFormat="1" ht="15" customHeight="1" thickTop="1">
      <c r="A146" s="151" t="s">
        <v>756</v>
      </c>
      <c r="B146" s="129"/>
      <c r="C146" s="130"/>
      <c r="D146" s="131"/>
      <c r="E146" s="132"/>
      <c r="F146" s="133"/>
      <c r="G146" s="134"/>
      <c r="H146" s="135"/>
      <c r="I146" s="135"/>
      <c r="J146" s="135"/>
      <c r="K146" s="245"/>
      <c r="L146" s="136"/>
      <c r="M146" s="184"/>
      <c r="N146" s="137"/>
      <c r="O146" s="185"/>
      <c r="P146" s="187"/>
      <c r="Q146" s="185"/>
      <c r="R146" s="187"/>
      <c r="S146" s="185"/>
      <c r="T146" s="187"/>
      <c r="U146" s="136"/>
      <c r="V146" s="187"/>
      <c r="W146" s="185"/>
      <c r="X146" s="187"/>
      <c r="Y146" s="185"/>
      <c r="Z146" s="187"/>
      <c r="AA146" s="185"/>
      <c r="AB146" s="187"/>
      <c r="AC146" s="185"/>
      <c r="AD146" s="187"/>
      <c r="AE146" s="136"/>
      <c r="AF146" s="226"/>
      <c r="AG146" s="210"/>
      <c r="AH146" s="209"/>
      <c r="AI146" s="136"/>
      <c r="AJ146" s="226"/>
      <c r="AK146" s="210">
        <f t="shared" si="85"/>
        <v>0</v>
      </c>
      <c r="AL146" s="226"/>
      <c r="AM146" s="210">
        <f t="shared" si="86"/>
        <v>0</v>
      </c>
      <c r="AN146" s="209"/>
      <c r="AO146" s="138">
        <f t="shared" si="87"/>
        <v>0</v>
      </c>
    </row>
    <row r="147" spans="1:41" s="65" customFormat="1" ht="15" customHeight="1">
      <c r="A147" s="60">
        <v>1</v>
      </c>
      <c r="B147" s="40">
        <v>25312501</v>
      </c>
      <c r="C147" s="41" t="s">
        <v>139</v>
      </c>
      <c r="D147" s="78">
        <v>7</v>
      </c>
      <c r="E147" s="79">
        <v>0.37</v>
      </c>
      <c r="F147" s="80"/>
      <c r="G147" s="81"/>
      <c r="H147" s="82">
        <v>1851.728209454885</v>
      </c>
      <c r="I147" s="82">
        <f>H147*1.03</f>
        <v>1907.2800557385317</v>
      </c>
      <c r="J147" s="83">
        <f>I147/0.8</f>
        <v>2384.1000696731644</v>
      </c>
      <c r="K147" s="242">
        <f t="shared" si="73"/>
        <v>0</v>
      </c>
      <c r="L147" s="237"/>
      <c r="M147" s="84">
        <v>200</v>
      </c>
      <c r="N147" s="175">
        <f t="shared" si="71"/>
        <v>0</v>
      </c>
      <c r="O147" s="178">
        <f t="shared" si="74"/>
        <v>0</v>
      </c>
      <c r="P147" s="177">
        <f t="shared" si="72"/>
        <v>0</v>
      </c>
      <c r="Q147" s="178">
        <f t="shared" si="75"/>
        <v>0</v>
      </c>
      <c r="R147" s="177">
        <f t="shared" si="72"/>
        <v>0</v>
      </c>
      <c r="S147" s="178">
        <f t="shared" si="76"/>
        <v>0</v>
      </c>
      <c r="T147" s="177">
        <f t="shared" ref="T147:T188" si="88">U147/1.1</f>
        <v>0</v>
      </c>
      <c r="U147" s="179">
        <f t="shared" si="77"/>
        <v>0</v>
      </c>
      <c r="V147" s="177">
        <f t="shared" ref="V147:V188" si="89">W147/1.1</f>
        <v>0</v>
      </c>
      <c r="W147" s="178">
        <f t="shared" si="78"/>
        <v>0</v>
      </c>
      <c r="X147" s="177">
        <f t="shared" ref="X147:X188" si="90">Y147/1.1</f>
        <v>0</v>
      </c>
      <c r="Y147" s="178">
        <f t="shared" si="79"/>
        <v>0</v>
      </c>
      <c r="Z147" s="177">
        <f t="shared" ref="Z147:Z188" si="91">AA147/1.1</f>
        <v>0</v>
      </c>
      <c r="AA147" s="178">
        <f t="shared" si="80"/>
        <v>0</v>
      </c>
      <c r="AB147" s="177">
        <f t="shared" ref="AB147:AB188" si="92">AC147/1.1</f>
        <v>0</v>
      </c>
      <c r="AC147" s="178">
        <f t="shared" si="81"/>
        <v>0</v>
      </c>
      <c r="AD147" s="177">
        <f t="shared" ref="AD147:AF188" si="93">AE147/1.1</f>
        <v>0</v>
      </c>
      <c r="AE147" s="179">
        <f t="shared" si="82"/>
        <v>0</v>
      </c>
      <c r="AF147" s="177">
        <f t="shared" si="93"/>
        <v>0</v>
      </c>
      <c r="AG147" s="178">
        <f t="shared" si="83"/>
        <v>0</v>
      </c>
      <c r="AH147" s="220">
        <f t="shared" ref="AH147:AH188" si="94">AI147/1.1</f>
        <v>0</v>
      </c>
      <c r="AI147" s="179">
        <f t="shared" si="84"/>
        <v>0</v>
      </c>
      <c r="AJ147" s="177">
        <f t="shared" ref="AJ147:AJ188" si="95">AK147/1.1</f>
        <v>0</v>
      </c>
      <c r="AK147" s="178">
        <f t="shared" si="85"/>
        <v>0</v>
      </c>
      <c r="AL147" s="177">
        <f t="shared" ref="AL147:AL188" si="96">AM147/1.1</f>
        <v>0</v>
      </c>
      <c r="AM147" s="178">
        <f t="shared" si="86"/>
        <v>0</v>
      </c>
      <c r="AN147" s="220">
        <f t="shared" ref="AN147:AN188" si="97">AO147/1.1</f>
        <v>0</v>
      </c>
      <c r="AO147" s="117">
        <f t="shared" si="87"/>
        <v>0</v>
      </c>
    </row>
    <row r="148" spans="1:41" s="65" customFormat="1" ht="15" customHeight="1">
      <c r="A148" s="66">
        <v>2</v>
      </c>
      <c r="B148" s="42">
        <v>25312502</v>
      </c>
      <c r="C148" s="43" t="s">
        <v>140</v>
      </c>
      <c r="D148" s="74">
        <v>7</v>
      </c>
      <c r="E148" s="75">
        <v>0.42</v>
      </c>
      <c r="F148" s="56"/>
      <c r="G148" s="62"/>
      <c r="H148" s="63">
        <v>2207.8853522653353</v>
      </c>
      <c r="I148" s="63">
        <f t="shared" ref="I148:I188" si="98">H148*1.03</f>
        <v>2274.1219128332955</v>
      </c>
      <c r="J148" s="64">
        <f t="shared" ref="J148:J188" si="99">I148/0.8</f>
        <v>2842.652391041619</v>
      </c>
      <c r="K148" s="243">
        <f t="shared" si="73"/>
        <v>0</v>
      </c>
      <c r="L148" s="238"/>
      <c r="M148" s="72">
        <v>200</v>
      </c>
      <c r="N148" s="175">
        <f t="shared" si="71"/>
        <v>0</v>
      </c>
      <c r="O148" s="178">
        <f t="shared" si="74"/>
        <v>0</v>
      </c>
      <c r="P148" s="177">
        <f t="shared" si="72"/>
        <v>0</v>
      </c>
      <c r="Q148" s="178">
        <f t="shared" si="75"/>
        <v>0</v>
      </c>
      <c r="R148" s="177">
        <f t="shared" si="72"/>
        <v>0</v>
      </c>
      <c r="S148" s="178">
        <f t="shared" si="76"/>
        <v>0</v>
      </c>
      <c r="T148" s="177">
        <f t="shared" si="88"/>
        <v>0</v>
      </c>
      <c r="U148" s="179">
        <f t="shared" si="77"/>
        <v>0</v>
      </c>
      <c r="V148" s="177">
        <f t="shared" si="89"/>
        <v>0</v>
      </c>
      <c r="W148" s="178">
        <f t="shared" si="78"/>
        <v>0</v>
      </c>
      <c r="X148" s="177">
        <f t="shared" si="90"/>
        <v>0</v>
      </c>
      <c r="Y148" s="178">
        <f t="shared" si="79"/>
        <v>0</v>
      </c>
      <c r="Z148" s="177">
        <f t="shared" si="91"/>
        <v>0</v>
      </c>
      <c r="AA148" s="178">
        <f t="shared" si="80"/>
        <v>0</v>
      </c>
      <c r="AB148" s="177">
        <f t="shared" si="92"/>
        <v>0</v>
      </c>
      <c r="AC148" s="178">
        <f t="shared" si="81"/>
        <v>0</v>
      </c>
      <c r="AD148" s="177">
        <f t="shared" si="93"/>
        <v>0</v>
      </c>
      <c r="AE148" s="179">
        <f t="shared" si="82"/>
        <v>0</v>
      </c>
      <c r="AF148" s="177">
        <f t="shared" si="93"/>
        <v>0</v>
      </c>
      <c r="AG148" s="178">
        <f t="shared" si="83"/>
        <v>0</v>
      </c>
      <c r="AH148" s="220">
        <f t="shared" si="94"/>
        <v>0</v>
      </c>
      <c r="AI148" s="179">
        <f t="shared" si="84"/>
        <v>0</v>
      </c>
      <c r="AJ148" s="177">
        <f t="shared" si="95"/>
        <v>0</v>
      </c>
      <c r="AK148" s="178">
        <f t="shared" si="85"/>
        <v>0</v>
      </c>
      <c r="AL148" s="177">
        <f t="shared" si="96"/>
        <v>0</v>
      </c>
      <c r="AM148" s="178">
        <f t="shared" si="86"/>
        <v>0</v>
      </c>
      <c r="AN148" s="220">
        <f t="shared" si="97"/>
        <v>0</v>
      </c>
      <c r="AO148" s="117">
        <f t="shared" si="87"/>
        <v>0</v>
      </c>
    </row>
    <row r="149" spans="1:41" s="65" customFormat="1" ht="15" customHeight="1">
      <c r="A149" s="66">
        <v>3</v>
      </c>
      <c r="B149" s="42">
        <v>25312503</v>
      </c>
      <c r="C149" s="43" t="s">
        <v>141</v>
      </c>
      <c r="D149" s="74">
        <v>7</v>
      </c>
      <c r="E149" s="75">
        <v>0.45</v>
      </c>
      <c r="F149" s="56"/>
      <c r="G149" s="62"/>
      <c r="H149" s="63">
        <v>2441.9084002542668</v>
      </c>
      <c r="I149" s="63">
        <f t="shared" si="98"/>
        <v>2515.165652261895</v>
      </c>
      <c r="J149" s="64">
        <f t="shared" si="99"/>
        <v>3143.9570653273686</v>
      </c>
      <c r="K149" s="243">
        <f t="shared" si="73"/>
        <v>0</v>
      </c>
      <c r="L149" s="238"/>
      <c r="M149" s="72">
        <v>200</v>
      </c>
      <c r="N149" s="175">
        <f t="shared" si="71"/>
        <v>0</v>
      </c>
      <c r="O149" s="178">
        <f t="shared" si="74"/>
        <v>0</v>
      </c>
      <c r="P149" s="177">
        <f t="shared" si="72"/>
        <v>0</v>
      </c>
      <c r="Q149" s="178">
        <f t="shared" si="75"/>
        <v>0</v>
      </c>
      <c r="R149" s="177">
        <f t="shared" si="72"/>
        <v>0</v>
      </c>
      <c r="S149" s="178">
        <f t="shared" si="76"/>
        <v>0</v>
      </c>
      <c r="T149" s="177">
        <f t="shared" si="88"/>
        <v>0</v>
      </c>
      <c r="U149" s="179">
        <f t="shared" si="77"/>
        <v>0</v>
      </c>
      <c r="V149" s="177">
        <f t="shared" si="89"/>
        <v>0</v>
      </c>
      <c r="W149" s="178">
        <f t="shared" si="78"/>
        <v>0</v>
      </c>
      <c r="X149" s="177">
        <f t="shared" si="90"/>
        <v>0</v>
      </c>
      <c r="Y149" s="178">
        <f t="shared" si="79"/>
        <v>0</v>
      </c>
      <c r="Z149" s="177">
        <f t="shared" si="91"/>
        <v>0</v>
      </c>
      <c r="AA149" s="178">
        <f t="shared" si="80"/>
        <v>0</v>
      </c>
      <c r="AB149" s="177">
        <f t="shared" si="92"/>
        <v>0</v>
      </c>
      <c r="AC149" s="178">
        <f t="shared" si="81"/>
        <v>0</v>
      </c>
      <c r="AD149" s="177">
        <f t="shared" si="93"/>
        <v>0</v>
      </c>
      <c r="AE149" s="179">
        <f t="shared" si="82"/>
        <v>0</v>
      </c>
      <c r="AF149" s="177">
        <f t="shared" si="93"/>
        <v>0</v>
      </c>
      <c r="AG149" s="178">
        <f t="shared" si="83"/>
        <v>0</v>
      </c>
      <c r="AH149" s="220">
        <f t="shared" si="94"/>
        <v>0</v>
      </c>
      <c r="AI149" s="179">
        <f t="shared" si="84"/>
        <v>0</v>
      </c>
      <c r="AJ149" s="177">
        <f t="shared" si="95"/>
        <v>0</v>
      </c>
      <c r="AK149" s="178">
        <f t="shared" si="85"/>
        <v>0</v>
      </c>
      <c r="AL149" s="177">
        <f t="shared" si="96"/>
        <v>0</v>
      </c>
      <c r="AM149" s="178">
        <f t="shared" si="86"/>
        <v>0</v>
      </c>
      <c r="AN149" s="220">
        <f t="shared" si="97"/>
        <v>0</v>
      </c>
      <c r="AO149" s="117">
        <f t="shared" si="87"/>
        <v>0</v>
      </c>
    </row>
    <row r="150" spans="1:41" s="65" customFormat="1" ht="15" customHeight="1">
      <c r="A150" s="66">
        <v>4</v>
      </c>
      <c r="B150" s="42">
        <v>25312504</v>
      </c>
      <c r="C150" s="43" t="s">
        <v>142</v>
      </c>
      <c r="D150" s="74">
        <v>7</v>
      </c>
      <c r="E150" s="75">
        <v>0.52</v>
      </c>
      <c r="F150" s="56"/>
      <c r="G150" s="62"/>
      <c r="H150" s="63">
        <v>3038.8593106899698</v>
      </c>
      <c r="I150" s="63">
        <f t="shared" si="98"/>
        <v>3130.0250900106689</v>
      </c>
      <c r="J150" s="64">
        <f t="shared" si="99"/>
        <v>3912.5313625133358</v>
      </c>
      <c r="K150" s="243">
        <f t="shared" si="73"/>
        <v>0</v>
      </c>
      <c r="L150" s="238"/>
      <c r="M150" s="72">
        <v>200</v>
      </c>
      <c r="N150" s="175">
        <f t="shared" si="71"/>
        <v>0</v>
      </c>
      <c r="O150" s="178">
        <f t="shared" si="74"/>
        <v>0</v>
      </c>
      <c r="P150" s="177">
        <f t="shared" si="72"/>
        <v>0</v>
      </c>
      <c r="Q150" s="178">
        <f t="shared" si="75"/>
        <v>0</v>
      </c>
      <c r="R150" s="177">
        <f t="shared" si="72"/>
        <v>0</v>
      </c>
      <c r="S150" s="178">
        <f t="shared" si="76"/>
        <v>0</v>
      </c>
      <c r="T150" s="177">
        <f t="shared" si="88"/>
        <v>0</v>
      </c>
      <c r="U150" s="179">
        <f t="shared" si="77"/>
        <v>0</v>
      </c>
      <c r="V150" s="177">
        <f t="shared" si="89"/>
        <v>0</v>
      </c>
      <c r="W150" s="178">
        <f t="shared" si="78"/>
        <v>0</v>
      </c>
      <c r="X150" s="177">
        <f t="shared" si="90"/>
        <v>0</v>
      </c>
      <c r="Y150" s="178">
        <f t="shared" si="79"/>
        <v>0</v>
      </c>
      <c r="Z150" s="177">
        <f t="shared" si="91"/>
        <v>0</v>
      </c>
      <c r="AA150" s="178">
        <f t="shared" si="80"/>
        <v>0</v>
      </c>
      <c r="AB150" s="177">
        <f t="shared" si="92"/>
        <v>0</v>
      </c>
      <c r="AC150" s="178">
        <f t="shared" si="81"/>
        <v>0</v>
      </c>
      <c r="AD150" s="177">
        <f t="shared" si="93"/>
        <v>0</v>
      </c>
      <c r="AE150" s="179">
        <f t="shared" si="82"/>
        <v>0</v>
      </c>
      <c r="AF150" s="177">
        <f t="shared" si="93"/>
        <v>0</v>
      </c>
      <c r="AG150" s="178">
        <f t="shared" si="83"/>
        <v>0</v>
      </c>
      <c r="AH150" s="220">
        <f t="shared" si="94"/>
        <v>0</v>
      </c>
      <c r="AI150" s="179">
        <f t="shared" si="84"/>
        <v>0</v>
      </c>
      <c r="AJ150" s="177">
        <f t="shared" si="95"/>
        <v>0</v>
      </c>
      <c r="AK150" s="178">
        <f t="shared" si="85"/>
        <v>0</v>
      </c>
      <c r="AL150" s="177">
        <f t="shared" si="96"/>
        <v>0</v>
      </c>
      <c r="AM150" s="178">
        <f t="shared" si="86"/>
        <v>0</v>
      </c>
      <c r="AN150" s="220">
        <f t="shared" si="97"/>
        <v>0</v>
      </c>
      <c r="AO150" s="117">
        <f t="shared" si="87"/>
        <v>0</v>
      </c>
    </row>
    <row r="151" spans="1:41" s="65" customFormat="1" ht="15" customHeight="1">
      <c r="A151" s="66">
        <v>5</v>
      </c>
      <c r="B151" s="42">
        <v>25312505</v>
      </c>
      <c r="C151" s="43" t="s">
        <v>143</v>
      </c>
      <c r="D151" s="74">
        <v>7</v>
      </c>
      <c r="E151" s="75">
        <v>0.6</v>
      </c>
      <c r="F151" s="56"/>
      <c r="G151" s="62"/>
      <c r="H151" s="63">
        <v>3821.1358515637498</v>
      </c>
      <c r="I151" s="63">
        <f t="shared" si="98"/>
        <v>3935.7699271106626</v>
      </c>
      <c r="J151" s="64">
        <f t="shared" si="99"/>
        <v>4919.7124088883284</v>
      </c>
      <c r="K151" s="243">
        <f t="shared" si="73"/>
        <v>0</v>
      </c>
      <c r="L151" s="238"/>
      <c r="M151" s="72">
        <v>200</v>
      </c>
      <c r="N151" s="175">
        <f t="shared" si="71"/>
        <v>0</v>
      </c>
      <c r="O151" s="178">
        <f t="shared" si="74"/>
        <v>0</v>
      </c>
      <c r="P151" s="177">
        <f t="shared" si="72"/>
        <v>0</v>
      </c>
      <c r="Q151" s="178">
        <f t="shared" si="75"/>
        <v>0</v>
      </c>
      <c r="R151" s="177">
        <f t="shared" si="72"/>
        <v>0</v>
      </c>
      <c r="S151" s="178">
        <f t="shared" si="76"/>
        <v>0</v>
      </c>
      <c r="T151" s="177">
        <f t="shared" si="88"/>
        <v>0</v>
      </c>
      <c r="U151" s="179">
        <f t="shared" si="77"/>
        <v>0</v>
      </c>
      <c r="V151" s="177">
        <f t="shared" si="89"/>
        <v>0</v>
      </c>
      <c r="W151" s="178">
        <f t="shared" si="78"/>
        <v>0</v>
      </c>
      <c r="X151" s="177">
        <f t="shared" si="90"/>
        <v>0</v>
      </c>
      <c r="Y151" s="178">
        <f t="shared" si="79"/>
        <v>0</v>
      </c>
      <c r="Z151" s="177">
        <f t="shared" si="91"/>
        <v>0</v>
      </c>
      <c r="AA151" s="178">
        <f t="shared" si="80"/>
        <v>0</v>
      </c>
      <c r="AB151" s="177">
        <f t="shared" si="92"/>
        <v>0</v>
      </c>
      <c r="AC151" s="178">
        <f t="shared" si="81"/>
        <v>0</v>
      </c>
      <c r="AD151" s="177">
        <f t="shared" si="93"/>
        <v>0</v>
      </c>
      <c r="AE151" s="179">
        <f t="shared" si="82"/>
        <v>0</v>
      </c>
      <c r="AF151" s="177">
        <f t="shared" si="93"/>
        <v>0</v>
      </c>
      <c r="AG151" s="178">
        <f t="shared" si="83"/>
        <v>0</v>
      </c>
      <c r="AH151" s="220">
        <f t="shared" si="94"/>
        <v>0</v>
      </c>
      <c r="AI151" s="179">
        <f t="shared" si="84"/>
        <v>0</v>
      </c>
      <c r="AJ151" s="177">
        <f t="shared" si="95"/>
        <v>0</v>
      </c>
      <c r="AK151" s="178">
        <f t="shared" si="85"/>
        <v>0</v>
      </c>
      <c r="AL151" s="177">
        <f t="shared" si="96"/>
        <v>0</v>
      </c>
      <c r="AM151" s="178">
        <f t="shared" si="86"/>
        <v>0</v>
      </c>
      <c r="AN151" s="220">
        <f t="shared" si="97"/>
        <v>0</v>
      </c>
      <c r="AO151" s="117">
        <f t="shared" si="87"/>
        <v>0</v>
      </c>
    </row>
    <row r="152" spans="1:41" s="65" customFormat="1" ht="15" customHeight="1">
      <c r="A152" s="66">
        <v>6</v>
      </c>
      <c r="B152" s="42">
        <v>25312506</v>
      </c>
      <c r="C152" s="43" t="s">
        <v>144</v>
      </c>
      <c r="D152" s="74">
        <v>7</v>
      </c>
      <c r="E152" s="75">
        <v>0.67</v>
      </c>
      <c r="F152" s="56"/>
      <c r="G152" s="62"/>
      <c r="H152" s="63">
        <v>4579.603032167025</v>
      </c>
      <c r="I152" s="63">
        <f t="shared" si="98"/>
        <v>4716.9911231320357</v>
      </c>
      <c r="J152" s="64">
        <f t="shared" si="99"/>
        <v>5896.2389039150439</v>
      </c>
      <c r="K152" s="243">
        <f t="shared" si="73"/>
        <v>0</v>
      </c>
      <c r="L152" s="238"/>
      <c r="M152" s="72">
        <v>200</v>
      </c>
      <c r="N152" s="175">
        <f t="shared" si="71"/>
        <v>0</v>
      </c>
      <c r="O152" s="178">
        <f t="shared" si="74"/>
        <v>0</v>
      </c>
      <c r="P152" s="177">
        <f t="shared" si="72"/>
        <v>0</v>
      </c>
      <c r="Q152" s="178">
        <f t="shared" si="75"/>
        <v>0</v>
      </c>
      <c r="R152" s="177">
        <f t="shared" si="72"/>
        <v>0</v>
      </c>
      <c r="S152" s="178">
        <f t="shared" si="76"/>
        <v>0</v>
      </c>
      <c r="T152" s="177">
        <f t="shared" si="88"/>
        <v>0</v>
      </c>
      <c r="U152" s="179">
        <f t="shared" si="77"/>
        <v>0</v>
      </c>
      <c r="V152" s="177">
        <f t="shared" si="89"/>
        <v>0</v>
      </c>
      <c r="W152" s="178">
        <f t="shared" si="78"/>
        <v>0</v>
      </c>
      <c r="X152" s="177">
        <f t="shared" si="90"/>
        <v>0</v>
      </c>
      <c r="Y152" s="178">
        <f t="shared" si="79"/>
        <v>0</v>
      </c>
      <c r="Z152" s="177">
        <f t="shared" si="91"/>
        <v>0</v>
      </c>
      <c r="AA152" s="178">
        <f t="shared" si="80"/>
        <v>0</v>
      </c>
      <c r="AB152" s="177">
        <f t="shared" si="92"/>
        <v>0</v>
      </c>
      <c r="AC152" s="178">
        <f t="shared" si="81"/>
        <v>0</v>
      </c>
      <c r="AD152" s="177">
        <f t="shared" si="93"/>
        <v>0</v>
      </c>
      <c r="AE152" s="179">
        <f t="shared" si="82"/>
        <v>0</v>
      </c>
      <c r="AF152" s="177">
        <f t="shared" si="93"/>
        <v>0</v>
      </c>
      <c r="AG152" s="178">
        <f t="shared" si="83"/>
        <v>0</v>
      </c>
      <c r="AH152" s="220">
        <f t="shared" si="94"/>
        <v>0</v>
      </c>
      <c r="AI152" s="179">
        <f t="shared" si="84"/>
        <v>0</v>
      </c>
      <c r="AJ152" s="177">
        <f t="shared" si="95"/>
        <v>0</v>
      </c>
      <c r="AK152" s="178">
        <f t="shared" si="85"/>
        <v>0</v>
      </c>
      <c r="AL152" s="177">
        <f t="shared" si="96"/>
        <v>0</v>
      </c>
      <c r="AM152" s="178">
        <f t="shared" si="86"/>
        <v>0</v>
      </c>
      <c r="AN152" s="220">
        <f t="shared" si="97"/>
        <v>0</v>
      </c>
      <c r="AO152" s="117">
        <f t="shared" si="87"/>
        <v>0</v>
      </c>
    </row>
    <row r="153" spans="1:41" s="65" customFormat="1" ht="15" customHeight="1">
      <c r="A153" s="66">
        <v>7</v>
      </c>
      <c r="B153" s="42">
        <v>25312507</v>
      </c>
      <c r="C153" s="43" t="s">
        <v>145</v>
      </c>
      <c r="D153" s="74">
        <v>7</v>
      </c>
      <c r="E153" s="75">
        <v>0.75</v>
      </c>
      <c r="F153" s="56"/>
      <c r="G153" s="62"/>
      <c r="H153" s="63">
        <v>5356.1662868877293</v>
      </c>
      <c r="I153" s="63">
        <f t="shared" si="98"/>
        <v>5516.8512754943613</v>
      </c>
      <c r="J153" s="64">
        <f t="shared" si="99"/>
        <v>6896.0640943679509</v>
      </c>
      <c r="K153" s="243">
        <f t="shared" si="73"/>
        <v>0</v>
      </c>
      <c r="L153" s="238"/>
      <c r="M153" s="72">
        <v>200</v>
      </c>
      <c r="N153" s="175">
        <f t="shared" si="71"/>
        <v>0</v>
      </c>
      <c r="O153" s="178">
        <f t="shared" si="74"/>
        <v>0</v>
      </c>
      <c r="P153" s="177">
        <f t="shared" si="72"/>
        <v>0</v>
      </c>
      <c r="Q153" s="178">
        <f t="shared" si="75"/>
        <v>0</v>
      </c>
      <c r="R153" s="177">
        <f t="shared" si="72"/>
        <v>0</v>
      </c>
      <c r="S153" s="178">
        <f t="shared" si="76"/>
        <v>0</v>
      </c>
      <c r="T153" s="177">
        <f t="shared" si="88"/>
        <v>0</v>
      </c>
      <c r="U153" s="179">
        <f t="shared" si="77"/>
        <v>0</v>
      </c>
      <c r="V153" s="177">
        <f t="shared" si="89"/>
        <v>0</v>
      </c>
      <c r="W153" s="178">
        <f t="shared" si="78"/>
        <v>0</v>
      </c>
      <c r="X153" s="177">
        <f t="shared" si="90"/>
        <v>0</v>
      </c>
      <c r="Y153" s="178">
        <f t="shared" si="79"/>
        <v>0</v>
      </c>
      <c r="Z153" s="177">
        <f t="shared" si="91"/>
        <v>0</v>
      </c>
      <c r="AA153" s="178">
        <f t="shared" si="80"/>
        <v>0</v>
      </c>
      <c r="AB153" s="177">
        <f t="shared" si="92"/>
        <v>0</v>
      </c>
      <c r="AC153" s="178">
        <f t="shared" si="81"/>
        <v>0</v>
      </c>
      <c r="AD153" s="177">
        <f t="shared" si="93"/>
        <v>0</v>
      </c>
      <c r="AE153" s="179">
        <f t="shared" si="82"/>
        <v>0</v>
      </c>
      <c r="AF153" s="177">
        <f t="shared" si="93"/>
        <v>0</v>
      </c>
      <c r="AG153" s="178">
        <f t="shared" si="83"/>
        <v>0</v>
      </c>
      <c r="AH153" s="220">
        <f t="shared" si="94"/>
        <v>0</v>
      </c>
      <c r="AI153" s="179">
        <f t="shared" si="84"/>
        <v>0</v>
      </c>
      <c r="AJ153" s="177">
        <f t="shared" si="95"/>
        <v>0</v>
      </c>
      <c r="AK153" s="178">
        <f t="shared" si="85"/>
        <v>0</v>
      </c>
      <c r="AL153" s="177">
        <f t="shared" si="96"/>
        <v>0</v>
      </c>
      <c r="AM153" s="178">
        <f t="shared" si="86"/>
        <v>0</v>
      </c>
      <c r="AN153" s="220">
        <f t="shared" si="97"/>
        <v>0</v>
      </c>
      <c r="AO153" s="117">
        <f t="shared" si="87"/>
        <v>0</v>
      </c>
    </row>
    <row r="154" spans="1:41" s="65" customFormat="1" ht="15" customHeight="1">
      <c r="A154" s="66">
        <v>8</v>
      </c>
      <c r="B154" s="42">
        <v>25312508</v>
      </c>
      <c r="C154" s="43" t="s">
        <v>146</v>
      </c>
      <c r="D154" s="74">
        <v>7</v>
      </c>
      <c r="E154" s="75">
        <v>0.8</v>
      </c>
      <c r="F154" s="56"/>
      <c r="G154" s="62"/>
      <c r="H154" s="63">
        <v>5987.8972562003264</v>
      </c>
      <c r="I154" s="63">
        <f t="shared" si="98"/>
        <v>6167.5341738863362</v>
      </c>
      <c r="J154" s="64">
        <f t="shared" si="99"/>
        <v>7709.4177173579201</v>
      </c>
      <c r="K154" s="243">
        <f t="shared" si="73"/>
        <v>0</v>
      </c>
      <c r="L154" s="238"/>
      <c r="M154" s="72">
        <v>200</v>
      </c>
      <c r="N154" s="175">
        <f t="shared" si="71"/>
        <v>0</v>
      </c>
      <c r="O154" s="178">
        <f t="shared" si="74"/>
        <v>0</v>
      </c>
      <c r="P154" s="177">
        <f t="shared" si="72"/>
        <v>0</v>
      </c>
      <c r="Q154" s="178">
        <f t="shared" si="75"/>
        <v>0</v>
      </c>
      <c r="R154" s="177">
        <f t="shared" si="72"/>
        <v>0</v>
      </c>
      <c r="S154" s="178">
        <f t="shared" si="76"/>
        <v>0</v>
      </c>
      <c r="T154" s="177">
        <f t="shared" si="88"/>
        <v>0</v>
      </c>
      <c r="U154" s="179">
        <f t="shared" si="77"/>
        <v>0</v>
      </c>
      <c r="V154" s="177">
        <f t="shared" si="89"/>
        <v>0</v>
      </c>
      <c r="W154" s="178">
        <f t="shared" si="78"/>
        <v>0</v>
      </c>
      <c r="X154" s="177">
        <f t="shared" si="90"/>
        <v>0</v>
      </c>
      <c r="Y154" s="178">
        <f t="shared" si="79"/>
        <v>0</v>
      </c>
      <c r="Z154" s="177">
        <f t="shared" si="91"/>
        <v>0</v>
      </c>
      <c r="AA154" s="178">
        <f t="shared" si="80"/>
        <v>0</v>
      </c>
      <c r="AB154" s="177">
        <f t="shared" si="92"/>
        <v>0</v>
      </c>
      <c r="AC154" s="178">
        <f t="shared" si="81"/>
        <v>0</v>
      </c>
      <c r="AD154" s="177">
        <f t="shared" si="93"/>
        <v>0</v>
      </c>
      <c r="AE154" s="179">
        <f t="shared" si="82"/>
        <v>0</v>
      </c>
      <c r="AF154" s="177">
        <f t="shared" si="93"/>
        <v>0</v>
      </c>
      <c r="AG154" s="178">
        <f t="shared" si="83"/>
        <v>0</v>
      </c>
      <c r="AH154" s="220">
        <f t="shared" si="94"/>
        <v>0</v>
      </c>
      <c r="AI154" s="179">
        <f t="shared" si="84"/>
        <v>0</v>
      </c>
      <c r="AJ154" s="177">
        <f t="shared" si="95"/>
        <v>0</v>
      </c>
      <c r="AK154" s="178">
        <f t="shared" si="85"/>
        <v>0</v>
      </c>
      <c r="AL154" s="177">
        <f t="shared" si="96"/>
        <v>0</v>
      </c>
      <c r="AM154" s="178">
        <f t="shared" si="86"/>
        <v>0</v>
      </c>
      <c r="AN154" s="220">
        <f t="shared" si="97"/>
        <v>0</v>
      </c>
      <c r="AO154" s="117">
        <f t="shared" si="87"/>
        <v>0</v>
      </c>
    </row>
    <row r="155" spans="1:41" s="65" customFormat="1" ht="15" customHeight="1">
      <c r="A155" s="66">
        <v>9</v>
      </c>
      <c r="B155" s="42">
        <v>25312509</v>
      </c>
      <c r="C155" s="43" t="s">
        <v>147</v>
      </c>
      <c r="D155" s="74">
        <v>7</v>
      </c>
      <c r="E155" s="75">
        <v>0.85</v>
      </c>
      <c r="F155" s="56"/>
      <c r="G155" s="62"/>
      <c r="H155" s="63">
        <v>6654.2205036531914</v>
      </c>
      <c r="I155" s="63">
        <f t="shared" si="98"/>
        <v>6853.8471187627874</v>
      </c>
      <c r="J155" s="64">
        <f t="shared" si="99"/>
        <v>8567.3088984534843</v>
      </c>
      <c r="K155" s="243">
        <f t="shared" si="73"/>
        <v>0</v>
      </c>
      <c r="L155" s="238"/>
      <c r="M155" s="72">
        <v>200</v>
      </c>
      <c r="N155" s="175">
        <f t="shared" si="71"/>
        <v>0</v>
      </c>
      <c r="O155" s="178">
        <f t="shared" si="74"/>
        <v>0</v>
      </c>
      <c r="P155" s="177">
        <f t="shared" si="72"/>
        <v>0</v>
      </c>
      <c r="Q155" s="178">
        <f t="shared" si="75"/>
        <v>0</v>
      </c>
      <c r="R155" s="177">
        <f t="shared" si="72"/>
        <v>0</v>
      </c>
      <c r="S155" s="178">
        <f t="shared" si="76"/>
        <v>0</v>
      </c>
      <c r="T155" s="177">
        <f t="shared" si="88"/>
        <v>0</v>
      </c>
      <c r="U155" s="179">
        <f t="shared" si="77"/>
        <v>0</v>
      </c>
      <c r="V155" s="177">
        <f t="shared" si="89"/>
        <v>0</v>
      </c>
      <c r="W155" s="178">
        <f t="shared" si="78"/>
        <v>0</v>
      </c>
      <c r="X155" s="177">
        <f t="shared" si="90"/>
        <v>0</v>
      </c>
      <c r="Y155" s="178">
        <f t="shared" si="79"/>
        <v>0</v>
      </c>
      <c r="Z155" s="177">
        <f t="shared" si="91"/>
        <v>0</v>
      </c>
      <c r="AA155" s="178">
        <f t="shared" si="80"/>
        <v>0</v>
      </c>
      <c r="AB155" s="177">
        <f t="shared" si="92"/>
        <v>0</v>
      </c>
      <c r="AC155" s="178">
        <f t="shared" si="81"/>
        <v>0</v>
      </c>
      <c r="AD155" s="177">
        <f t="shared" si="93"/>
        <v>0</v>
      </c>
      <c r="AE155" s="179">
        <f t="shared" si="82"/>
        <v>0</v>
      </c>
      <c r="AF155" s="177">
        <f t="shared" si="93"/>
        <v>0</v>
      </c>
      <c r="AG155" s="178">
        <f t="shared" si="83"/>
        <v>0</v>
      </c>
      <c r="AH155" s="220">
        <f t="shared" si="94"/>
        <v>0</v>
      </c>
      <c r="AI155" s="179">
        <f t="shared" si="84"/>
        <v>0</v>
      </c>
      <c r="AJ155" s="177">
        <f t="shared" si="95"/>
        <v>0</v>
      </c>
      <c r="AK155" s="178">
        <f t="shared" si="85"/>
        <v>0</v>
      </c>
      <c r="AL155" s="177">
        <f t="shared" si="96"/>
        <v>0</v>
      </c>
      <c r="AM155" s="178">
        <f t="shared" si="86"/>
        <v>0</v>
      </c>
      <c r="AN155" s="220">
        <f t="shared" si="97"/>
        <v>0</v>
      </c>
      <c r="AO155" s="117">
        <f t="shared" si="87"/>
        <v>0</v>
      </c>
    </row>
    <row r="156" spans="1:41" s="65" customFormat="1" ht="15" customHeight="1">
      <c r="A156" s="66">
        <v>10</v>
      </c>
      <c r="B156" s="42">
        <v>25312510</v>
      </c>
      <c r="C156" s="43" t="s">
        <v>148</v>
      </c>
      <c r="D156" s="74">
        <v>7</v>
      </c>
      <c r="E156" s="75">
        <v>0.95</v>
      </c>
      <c r="F156" s="56"/>
      <c r="G156" s="62"/>
      <c r="H156" s="63">
        <v>8124.7690064569688</v>
      </c>
      <c r="I156" s="63">
        <f t="shared" si="98"/>
        <v>8368.5120766506789</v>
      </c>
      <c r="J156" s="64">
        <f t="shared" si="99"/>
        <v>10460.640095813347</v>
      </c>
      <c r="K156" s="243">
        <f t="shared" si="73"/>
        <v>0</v>
      </c>
      <c r="L156" s="238"/>
      <c r="M156" s="72">
        <v>200</v>
      </c>
      <c r="N156" s="175">
        <f t="shared" si="71"/>
        <v>0</v>
      </c>
      <c r="O156" s="178">
        <f t="shared" si="74"/>
        <v>0</v>
      </c>
      <c r="P156" s="177">
        <f t="shared" si="72"/>
        <v>0</v>
      </c>
      <c r="Q156" s="178">
        <f t="shared" si="75"/>
        <v>0</v>
      </c>
      <c r="R156" s="177">
        <f t="shared" si="72"/>
        <v>0</v>
      </c>
      <c r="S156" s="178">
        <f t="shared" si="76"/>
        <v>0</v>
      </c>
      <c r="T156" s="177">
        <f t="shared" si="88"/>
        <v>0</v>
      </c>
      <c r="U156" s="179">
        <f t="shared" si="77"/>
        <v>0</v>
      </c>
      <c r="V156" s="177">
        <f t="shared" si="89"/>
        <v>0</v>
      </c>
      <c r="W156" s="178">
        <f t="shared" si="78"/>
        <v>0</v>
      </c>
      <c r="X156" s="177">
        <f t="shared" si="90"/>
        <v>0</v>
      </c>
      <c r="Y156" s="178">
        <f t="shared" si="79"/>
        <v>0</v>
      </c>
      <c r="Z156" s="177">
        <f t="shared" si="91"/>
        <v>0</v>
      </c>
      <c r="AA156" s="178">
        <f t="shared" si="80"/>
        <v>0</v>
      </c>
      <c r="AB156" s="177">
        <f t="shared" si="92"/>
        <v>0</v>
      </c>
      <c r="AC156" s="178">
        <f t="shared" si="81"/>
        <v>0</v>
      </c>
      <c r="AD156" s="177">
        <f t="shared" si="93"/>
        <v>0</v>
      </c>
      <c r="AE156" s="179">
        <f t="shared" si="82"/>
        <v>0</v>
      </c>
      <c r="AF156" s="177">
        <f t="shared" si="93"/>
        <v>0</v>
      </c>
      <c r="AG156" s="178">
        <f t="shared" si="83"/>
        <v>0</v>
      </c>
      <c r="AH156" s="220">
        <f t="shared" si="94"/>
        <v>0</v>
      </c>
      <c r="AI156" s="179">
        <f t="shared" si="84"/>
        <v>0</v>
      </c>
      <c r="AJ156" s="177">
        <f t="shared" si="95"/>
        <v>0</v>
      </c>
      <c r="AK156" s="178">
        <f t="shared" si="85"/>
        <v>0</v>
      </c>
      <c r="AL156" s="177">
        <f t="shared" si="96"/>
        <v>0</v>
      </c>
      <c r="AM156" s="178">
        <f t="shared" si="86"/>
        <v>0</v>
      </c>
      <c r="AN156" s="220">
        <f t="shared" si="97"/>
        <v>0</v>
      </c>
      <c r="AO156" s="117">
        <f t="shared" si="87"/>
        <v>0</v>
      </c>
    </row>
    <row r="157" spans="1:41" s="65" customFormat="1" ht="15" customHeight="1">
      <c r="A157" s="66">
        <v>11</v>
      </c>
      <c r="B157" s="42">
        <v>25312511</v>
      </c>
      <c r="C157" s="43" t="s">
        <v>149</v>
      </c>
      <c r="D157" s="74">
        <v>7</v>
      </c>
      <c r="E157" s="75">
        <v>1</v>
      </c>
      <c r="F157" s="56"/>
      <c r="G157" s="62"/>
      <c r="H157" s="63">
        <v>8910.5584829221043</v>
      </c>
      <c r="I157" s="63">
        <f t="shared" si="98"/>
        <v>9177.8752374097676</v>
      </c>
      <c r="J157" s="64">
        <f t="shared" si="99"/>
        <v>11472.344046762209</v>
      </c>
      <c r="K157" s="243">
        <f t="shared" si="73"/>
        <v>0</v>
      </c>
      <c r="L157" s="238"/>
      <c r="M157" s="72">
        <v>200</v>
      </c>
      <c r="N157" s="175">
        <f t="shared" si="71"/>
        <v>0</v>
      </c>
      <c r="O157" s="178">
        <f t="shared" si="74"/>
        <v>0</v>
      </c>
      <c r="P157" s="177">
        <f t="shared" si="72"/>
        <v>0</v>
      </c>
      <c r="Q157" s="178">
        <f t="shared" si="75"/>
        <v>0</v>
      </c>
      <c r="R157" s="177">
        <f t="shared" si="72"/>
        <v>0</v>
      </c>
      <c r="S157" s="178">
        <f t="shared" si="76"/>
        <v>0</v>
      </c>
      <c r="T157" s="177">
        <f t="shared" si="88"/>
        <v>0</v>
      </c>
      <c r="U157" s="179">
        <f t="shared" si="77"/>
        <v>0</v>
      </c>
      <c r="V157" s="177">
        <f t="shared" si="89"/>
        <v>0</v>
      </c>
      <c r="W157" s="178">
        <f t="shared" si="78"/>
        <v>0</v>
      </c>
      <c r="X157" s="177">
        <f t="shared" si="90"/>
        <v>0</v>
      </c>
      <c r="Y157" s="178">
        <f t="shared" si="79"/>
        <v>0</v>
      </c>
      <c r="Z157" s="177">
        <f t="shared" si="91"/>
        <v>0</v>
      </c>
      <c r="AA157" s="178">
        <f t="shared" si="80"/>
        <v>0</v>
      </c>
      <c r="AB157" s="177">
        <f t="shared" si="92"/>
        <v>0</v>
      </c>
      <c r="AC157" s="178">
        <f t="shared" si="81"/>
        <v>0</v>
      </c>
      <c r="AD157" s="177">
        <f t="shared" si="93"/>
        <v>0</v>
      </c>
      <c r="AE157" s="179">
        <f t="shared" si="82"/>
        <v>0</v>
      </c>
      <c r="AF157" s="177">
        <f t="shared" si="93"/>
        <v>0</v>
      </c>
      <c r="AG157" s="178">
        <f t="shared" si="83"/>
        <v>0</v>
      </c>
      <c r="AH157" s="220">
        <f t="shared" si="94"/>
        <v>0</v>
      </c>
      <c r="AI157" s="179">
        <f t="shared" si="84"/>
        <v>0</v>
      </c>
      <c r="AJ157" s="177">
        <f t="shared" si="95"/>
        <v>0</v>
      </c>
      <c r="AK157" s="178">
        <f t="shared" si="85"/>
        <v>0</v>
      </c>
      <c r="AL157" s="177">
        <f t="shared" si="96"/>
        <v>0</v>
      </c>
      <c r="AM157" s="178">
        <f t="shared" si="86"/>
        <v>0</v>
      </c>
      <c r="AN157" s="220">
        <f t="shared" si="97"/>
        <v>0</v>
      </c>
      <c r="AO157" s="117">
        <f t="shared" si="87"/>
        <v>0</v>
      </c>
    </row>
    <row r="158" spans="1:41" s="65" customFormat="1" ht="15" customHeight="1">
      <c r="A158" s="66">
        <v>12</v>
      </c>
      <c r="B158" s="42">
        <v>25312512</v>
      </c>
      <c r="C158" s="43" t="s">
        <v>150</v>
      </c>
      <c r="D158" s="74">
        <v>7</v>
      </c>
      <c r="E158" s="75">
        <v>1.05</v>
      </c>
      <c r="F158" s="56"/>
      <c r="G158" s="62"/>
      <c r="H158" s="63">
        <v>9728.7771517915244</v>
      </c>
      <c r="I158" s="63">
        <f t="shared" si="98"/>
        <v>10020.64046634527</v>
      </c>
      <c r="J158" s="64">
        <f t="shared" si="99"/>
        <v>12525.800582931588</v>
      </c>
      <c r="K158" s="243">
        <f t="shared" si="73"/>
        <v>0</v>
      </c>
      <c r="L158" s="238"/>
      <c r="M158" s="72">
        <v>200</v>
      </c>
      <c r="N158" s="175">
        <f t="shared" si="71"/>
        <v>0</v>
      </c>
      <c r="O158" s="178">
        <f t="shared" si="74"/>
        <v>0</v>
      </c>
      <c r="P158" s="177">
        <f t="shared" si="72"/>
        <v>0</v>
      </c>
      <c r="Q158" s="178">
        <f t="shared" si="75"/>
        <v>0</v>
      </c>
      <c r="R158" s="177">
        <f t="shared" si="72"/>
        <v>0</v>
      </c>
      <c r="S158" s="178">
        <f t="shared" si="76"/>
        <v>0</v>
      </c>
      <c r="T158" s="177">
        <f t="shared" si="88"/>
        <v>0</v>
      </c>
      <c r="U158" s="179">
        <f t="shared" si="77"/>
        <v>0</v>
      </c>
      <c r="V158" s="177">
        <f t="shared" si="89"/>
        <v>0</v>
      </c>
      <c r="W158" s="178">
        <f t="shared" si="78"/>
        <v>0</v>
      </c>
      <c r="X158" s="177">
        <f t="shared" si="90"/>
        <v>0</v>
      </c>
      <c r="Y158" s="178">
        <f t="shared" si="79"/>
        <v>0</v>
      </c>
      <c r="Z158" s="177">
        <f t="shared" si="91"/>
        <v>0</v>
      </c>
      <c r="AA158" s="178">
        <f t="shared" si="80"/>
        <v>0</v>
      </c>
      <c r="AB158" s="177">
        <f t="shared" si="92"/>
        <v>0</v>
      </c>
      <c r="AC158" s="178">
        <f t="shared" si="81"/>
        <v>0</v>
      </c>
      <c r="AD158" s="177">
        <f t="shared" si="93"/>
        <v>0</v>
      </c>
      <c r="AE158" s="179">
        <f t="shared" si="82"/>
        <v>0</v>
      </c>
      <c r="AF158" s="177">
        <f t="shared" si="93"/>
        <v>0</v>
      </c>
      <c r="AG158" s="178">
        <f t="shared" si="83"/>
        <v>0</v>
      </c>
      <c r="AH158" s="220">
        <f t="shared" si="94"/>
        <v>0</v>
      </c>
      <c r="AI158" s="179">
        <f t="shared" si="84"/>
        <v>0</v>
      </c>
      <c r="AJ158" s="177">
        <f t="shared" si="95"/>
        <v>0</v>
      </c>
      <c r="AK158" s="178">
        <f t="shared" si="85"/>
        <v>0</v>
      </c>
      <c r="AL158" s="177">
        <f t="shared" si="96"/>
        <v>0</v>
      </c>
      <c r="AM158" s="178">
        <f t="shared" si="86"/>
        <v>0</v>
      </c>
      <c r="AN158" s="220">
        <f t="shared" si="97"/>
        <v>0</v>
      </c>
      <c r="AO158" s="117">
        <f t="shared" si="87"/>
        <v>0</v>
      </c>
    </row>
    <row r="159" spans="1:41" s="65" customFormat="1" ht="15" customHeight="1">
      <c r="A159" s="66">
        <v>13</v>
      </c>
      <c r="B159" s="42">
        <v>25312513</v>
      </c>
      <c r="C159" s="43" t="s">
        <v>151</v>
      </c>
      <c r="D159" s="74">
        <v>7</v>
      </c>
      <c r="E159" s="75">
        <v>1.1299999999999999</v>
      </c>
      <c r="F159" s="56"/>
      <c r="G159" s="62"/>
      <c r="H159" s="63">
        <v>11127.194883211185</v>
      </c>
      <c r="I159" s="63">
        <f t="shared" si="98"/>
        <v>11461.010729707521</v>
      </c>
      <c r="J159" s="64">
        <f t="shared" si="99"/>
        <v>14326.2634121344</v>
      </c>
      <c r="K159" s="243">
        <f t="shared" si="73"/>
        <v>0</v>
      </c>
      <c r="L159" s="238"/>
      <c r="M159" s="72">
        <v>200</v>
      </c>
      <c r="N159" s="175">
        <f t="shared" si="71"/>
        <v>0</v>
      </c>
      <c r="O159" s="178">
        <f t="shared" si="74"/>
        <v>0</v>
      </c>
      <c r="P159" s="177">
        <f t="shared" si="72"/>
        <v>0</v>
      </c>
      <c r="Q159" s="178">
        <f t="shared" si="75"/>
        <v>0</v>
      </c>
      <c r="R159" s="177">
        <f t="shared" si="72"/>
        <v>0</v>
      </c>
      <c r="S159" s="178">
        <f t="shared" si="76"/>
        <v>0</v>
      </c>
      <c r="T159" s="177">
        <f t="shared" si="88"/>
        <v>0</v>
      </c>
      <c r="U159" s="179">
        <f t="shared" si="77"/>
        <v>0</v>
      </c>
      <c r="V159" s="177">
        <f t="shared" si="89"/>
        <v>0</v>
      </c>
      <c r="W159" s="178">
        <f t="shared" si="78"/>
        <v>0</v>
      </c>
      <c r="X159" s="177">
        <f t="shared" si="90"/>
        <v>0</v>
      </c>
      <c r="Y159" s="178">
        <f t="shared" si="79"/>
        <v>0</v>
      </c>
      <c r="Z159" s="177">
        <f t="shared" si="91"/>
        <v>0</v>
      </c>
      <c r="AA159" s="178">
        <f t="shared" si="80"/>
        <v>0</v>
      </c>
      <c r="AB159" s="177">
        <f t="shared" si="92"/>
        <v>0</v>
      </c>
      <c r="AC159" s="178">
        <f t="shared" si="81"/>
        <v>0</v>
      </c>
      <c r="AD159" s="177">
        <f t="shared" si="93"/>
        <v>0</v>
      </c>
      <c r="AE159" s="179">
        <f t="shared" si="82"/>
        <v>0</v>
      </c>
      <c r="AF159" s="177">
        <f t="shared" si="93"/>
        <v>0</v>
      </c>
      <c r="AG159" s="178">
        <f t="shared" si="83"/>
        <v>0</v>
      </c>
      <c r="AH159" s="220">
        <f t="shared" si="94"/>
        <v>0</v>
      </c>
      <c r="AI159" s="179">
        <f t="shared" si="84"/>
        <v>0</v>
      </c>
      <c r="AJ159" s="177">
        <f t="shared" si="95"/>
        <v>0</v>
      </c>
      <c r="AK159" s="178">
        <f t="shared" si="85"/>
        <v>0</v>
      </c>
      <c r="AL159" s="177">
        <f t="shared" si="96"/>
        <v>0</v>
      </c>
      <c r="AM159" s="178">
        <f t="shared" si="86"/>
        <v>0</v>
      </c>
      <c r="AN159" s="220">
        <f t="shared" si="97"/>
        <v>0</v>
      </c>
      <c r="AO159" s="117">
        <f t="shared" si="87"/>
        <v>0</v>
      </c>
    </row>
    <row r="160" spans="1:41" s="65" customFormat="1" ht="15" customHeight="1">
      <c r="A160" s="66">
        <v>14</v>
      </c>
      <c r="B160" s="42">
        <v>25312514</v>
      </c>
      <c r="C160" s="43" t="s">
        <v>152</v>
      </c>
      <c r="D160" s="74">
        <v>7</v>
      </c>
      <c r="E160" s="75">
        <v>1.2</v>
      </c>
      <c r="F160" s="56"/>
      <c r="G160" s="62"/>
      <c r="H160" s="63">
        <v>12455.180720044591</v>
      </c>
      <c r="I160" s="63">
        <f t="shared" si="98"/>
        <v>12828.836141645928</v>
      </c>
      <c r="J160" s="64">
        <f t="shared" si="99"/>
        <v>16036.045177057409</v>
      </c>
      <c r="K160" s="243">
        <f t="shared" si="73"/>
        <v>0</v>
      </c>
      <c r="L160" s="238"/>
      <c r="M160" s="72">
        <v>200</v>
      </c>
      <c r="N160" s="175">
        <f t="shared" si="71"/>
        <v>0</v>
      </c>
      <c r="O160" s="178">
        <f t="shared" si="74"/>
        <v>0</v>
      </c>
      <c r="P160" s="177">
        <f t="shared" si="72"/>
        <v>0</v>
      </c>
      <c r="Q160" s="178">
        <f t="shared" si="75"/>
        <v>0</v>
      </c>
      <c r="R160" s="177">
        <f t="shared" si="72"/>
        <v>0</v>
      </c>
      <c r="S160" s="178">
        <f t="shared" si="76"/>
        <v>0</v>
      </c>
      <c r="T160" s="177">
        <f t="shared" si="88"/>
        <v>0</v>
      </c>
      <c r="U160" s="179">
        <f t="shared" si="77"/>
        <v>0</v>
      </c>
      <c r="V160" s="177">
        <f t="shared" si="89"/>
        <v>0</v>
      </c>
      <c r="W160" s="178">
        <f t="shared" si="78"/>
        <v>0</v>
      </c>
      <c r="X160" s="177">
        <f t="shared" si="90"/>
        <v>0</v>
      </c>
      <c r="Y160" s="178">
        <f t="shared" si="79"/>
        <v>0</v>
      </c>
      <c r="Z160" s="177">
        <f t="shared" si="91"/>
        <v>0</v>
      </c>
      <c r="AA160" s="178">
        <f t="shared" si="80"/>
        <v>0</v>
      </c>
      <c r="AB160" s="177">
        <f t="shared" si="92"/>
        <v>0</v>
      </c>
      <c r="AC160" s="178">
        <f t="shared" si="81"/>
        <v>0</v>
      </c>
      <c r="AD160" s="177">
        <f t="shared" si="93"/>
        <v>0</v>
      </c>
      <c r="AE160" s="179">
        <f t="shared" si="82"/>
        <v>0</v>
      </c>
      <c r="AF160" s="177">
        <f t="shared" si="93"/>
        <v>0</v>
      </c>
      <c r="AG160" s="178">
        <f t="shared" si="83"/>
        <v>0</v>
      </c>
      <c r="AH160" s="220">
        <f t="shared" si="94"/>
        <v>0</v>
      </c>
      <c r="AI160" s="179">
        <f t="shared" si="84"/>
        <v>0</v>
      </c>
      <c r="AJ160" s="177">
        <f t="shared" si="95"/>
        <v>0</v>
      </c>
      <c r="AK160" s="178">
        <f t="shared" si="85"/>
        <v>0</v>
      </c>
      <c r="AL160" s="177">
        <f t="shared" si="96"/>
        <v>0</v>
      </c>
      <c r="AM160" s="178">
        <f t="shared" si="86"/>
        <v>0</v>
      </c>
      <c r="AN160" s="220">
        <f t="shared" si="97"/>
        <v>0</v>
      </c>
      <c r="AO160" s="117">
        <f t="shared" si="87"/>
        <v>0</v>
      </c>
    </row>
    <row r="161" spans="1:41" s="65" customFormat="1" ht="15" customHeight="1">
      <c r="A161" s="66">
        <v>15</v>
      </c>
      <c r="B161" s="42">
        <v>25312515</v>
      </c>
      <c r="C161" s="43" t="s">
        <v>153</v>
      </c>
      <c r="D161" s="74">
        <v>7</v>
      </c>
      <c r="E161" s="75">
        <v>1.35</v>
      </c>
      <c r="F161" s="56"/>
      <c r="G161" s="62"/>
      <c r="H161" s="63">
        <v>15485.143726038792</v>
      </c>
      <c r="I161" s="63">
        <f t="shared" si="98"/>
        <v>15949.698037819957</v>
      </c>
      <c r="J161" s="64">
        <f t="shared" si="99"/>
        <v>19937.122547274947</v>
      </c>
      <c r="K161" s="243">
        <f t="shared" si="73"/>
        <v>0</v>
      </c>
      <c r="L161" s="238"/>
      <c r="M161" s="72">
        <v>200</v>
      </c>
      <c r="N161" s="175">
        <f t="shared" si="71"/>
        <v>0</v>
      </c>
      <c r="O161" s="178">
        <f t="shared" si="74"/>
        <v>0</v>
      </c>
      <c r="P161" s="177">
        <f t="shared" si="72"/>
        <v>0</v>
      </c>
      <c r="Q161" s="178">
        <f t="shared" si="75"/>
        <v>0</v>
      </c>
      <c r="R161" s="177">
        <f t="shared" si="72"/>
        <v>0</v>
      </c>
      <c r="S161" s="178">
        <f t="shared" si="76"/>
        <v>0</v>
      </c>
      <c r="T161" s="177">
        <f t="shared" si="88"/>
        <v>0</v>
      </c>
      <c r="U161" s="179">
        <f t="shared" si="77"/>
        <v>0</v>
      </c>
      <c r="V161" s="177">
        <f t="shared" si="89"/>
        <v>0</v>
      </c>
      <c r="W161" s="178">
        <f t="shared" si="78"/>
        <v>0</v>
      </c>
      <c r="X161" s="177">
        <f t="shared" si="90"/>
        <v>0</v>
      </c>
      <c r="Y161" s="178">
        <f t="shared" si="79"/>
        <v>0</v>
      </c>
      <c r="Z161" s="177">
        <f t="shared" si="91"/>
        <v>0</v>
      </c>
      <c r="AA161" s="178">
        <f t="shared" si="80"/>
        <v>0</v>
      </c>
      <c r="AB161" s="177">
        <f t="shared" si="92"/>
        <v>0</v>
      </c>
      <c r="AC161" s="178">
        <f t="shared" si="81"/>
        <v>0</v>
      </c>
      <c r="AD161" s="177">
        <f t="shared" si="93"/>
        <v>0</v>
      </c>
      <c r="AE161" s="179">
        <f t="shared" si="82"/>
        <v>0</v>
      </c>
      <c r="AF161" s="177">
        <f t="shared" si="93"/>
        <v>0</v>
      </c>
      <c r="AG161" s="178">
        <f t="shared" si="83"/>
        <v>0</v>
      </c>
      <c r="AH161" s="220">
        <f t="shared" si="94"/>
        <v>0</v>
      </c>
      <c r="AI161" s="179">
        <f t="shared" si="84"/>
        <v>0</v>
      </c>
      <c r="AJ161" s="177">
        <f t="shared" si="95"/>
        <v>0</v>
      </c>
      <c r="AK161" s="178">
        <f t="shared" si="85"/>
        <v>0</v>
      </c>
      <c r="AL161" s="177">
        <f t="shared" si="96"/>
        <v>0</v>
      </c>
      <c r="AM161" s="178">
        <f t="shared" si="86"/>
        <v>0</v>
      </c>
      <c r="AN161" s="220">
        <f t="shared" si="97"/>
        <v>0</v>
      </c>
      <c r="AO161" s="117">
        <f t="shared" si="87"/>
        <v>0</v>
      </c>
    </row>
    <row r="162" spans="1:41" s="65" customFormat="1" ht="15" customHeight="1">
      <c r="A162" s="66">
        <v>16</v>
      </c>
      <c r="B162" s="42">
        <v>25312516</v>
      </c>
      <c r="C162" s="43" t="s">
        <v>154</v>
      </c>
      <c r="D162" s="74">
        <v>7</v>
      </c>
      <c r="E162" s="75">
        <v>1.4</v>
      </c>
      <c r="F162" s="56"/>
      <c r="G162" s="62"/>
      <c r="H162" s="63">
        <v>16577.603477647914</v>
      </c>
      <c r="I162" s="63">
        <f t="shared" si="98"/>
        <v>17074.931581977351</v>
      </c>
      <c r="J162" s="64">
        <f t="shared" si="99"/>
        <v>21343.664477471688</v>
      </c>
      <c r="K162" s="243">
        <f t="shared" si="73"/>
        <v>0</v>
      </c>
      <c r="L162" s="238"/>
      <c r="M162" s="72">
        <v>200</v>
      </c>
      <c r="N162" s="175">
        <f t="shared" si="71"/>
        <v>0</v>
      </c>
      <c r="O162" s="178">
        <f t="shared" si="74"/>
        <v>0</v>
      </c>
      <c r="P162" s="177">
        <f t="shared" si="72"/>
        <v>0</v>
      </c>
      <c r="Q162" s="178">
        <f t="shared" si="75"/>
        <v>0</v>
      </c>
      <c r="R162" s="177">
        <f t="shared" si="72"/>
        <v>0</v>
      </c>
      <c r="S162" s="178">
        <f t="shared" si="76"/>
        <v>0</v>
      </c>
      <c r="T162" s="177">
        <f t="shared" si="88"/>
        <v>0</v>
      </c>
      <c r="U162" s="179">
        <f t="shared" si="77"/>
        <v>0</v>
      </c>
      <c r="V162" s="177">
        <f t="shared" si="89"/>
        <v>0</v>
      </c>
      <c r="W162" s="178">
        <f t="shared" si="78"/>
        <v>0</v>
      </c>
      <c r="X162" s="177">
        <f t="shared" si="90"/>
        <v>0</v>
      </c>
      <c r="Y162" s="178">
        <f t="shared" si="79"/>
        <v>0</v>
      </c>
      <c r="Z162" s="177">
        <f t="shared" si="91"/>
        <v>0</v>
      </c>
      <c r="AA162" s="178">
        <f t="shared" si="80"/>
        <v>0</v>
      </c>
      <c r="AB162" s="177">
        <f t="shared" si="92"/>
        <v>0</v>
      </c>
      <c r="AC162" s="178">
        <f t="shared" si="81"/>
        <v>0</v>
      </c>
      <c r="AD162" s="177">
        <f t="shared" si="93"/>
        <v>0</v>
      </c>
      <c r="AE162" s="179">
        <f t="shared" si="82"/>
        <v>0</v>
      </c>
      <c r="AF162" s="177">
        <f t="shared" si="93"/>
        <v>0</v>
      </c>
      <c r="AG162" s="178">
        <f t="shared" si="83"/>
        <v>0</v>
      </c>
      <c r="AH162" s="220">
        <f t="shared" si="94"/>
        <v>0</v>
      </c>
      <c r="AI162" s="179">
        <f t="shared" si="84"/>
        <v>0</v>
      </c>
      <c r="AJ162" s="177">
        <f t="shared" si="95"/>
        <v>0</v>
      </c>
      <c r="AK162" s="178">
        <f t="shared" si="85"/>
        <v>0</v>
      </c>
      <c r="AL162" s="177">
        <f t="shared" si="96"/>
        <v>0</v>
      </c>
      <c r="AM162" s="178">
        <f t="shared" si="86"/>
        <v>0</v>
      </c>
      <c r="AN162" s="220">
        <f t="shared" si="97"/>
        <v>0</v>
      </c>
      <c r="AO162" s="117">
        <f t="shared" si="87"/>
        <v>0</v>
      </c>
    </row>
    <row r="163" spans="1:41" s="65" customFormat="1" ht="15" customHeight="1">
      <c r="A163" s="66">
        <v>17</v>
      </c>
      <c r="B163" s="42">
        <v>25312517</v>
      </c>
      <c r="C163" s="43" t="s">
        <v>155</v>
      </c>
      <c r="D163" s="74">
        <v>7</v>
      </c>
      <c r="E163" s="75">
        <v>1.6</v>
      </c>
      <c r="F163" s="56"/>
      <c r="G163" s="62"/>
      <c r="H163" s="63">
        <v>21332.834557163034</v>
      </c>
      <c r="I163" s="63">
        <f t="shared" si="98"/>
        <v>21972.819593877924</v>
      </c>
      <c r="J163" s="64">
        <f t="shared" si="99"/>
        <v>27466.024492347406</v>
      </c>
      <c r="K163" s="243">
        <f t="shared" si="73"/>
        <v>0</v>
      </c>
      <c r="L163" s="238"/>
      <c r="M163" s="72">
        <v>200</v>
      </c>
      <c r="N163" s="175">
        <f t="shared" si="71"/>
        <v>0</v>
      </c>
      <c r="O163" s="178">
        <f t="shared" si="74"/>
        <v>0</v>
      </c>
      <c r="P163" s="177">
        <f t="shared" si="72"/>
        <v>0</v>
      </c>
      <c r="Q163" s="178">
        <f t="shared" si="75"/>
        <v>0</v>
      </c>
      <c r="R163" s="177">
        <f t="shared" si="72"/>
        <v>0</v>
      </c>
      <c r="S163" s="178">
        <f t="shared" si="76"/>
        <v>0</v>
      </c>
      <c r="T163" s="177">
        <f t="shared" si="88"/>
        <v>0</v>
      </c>
      <c r="U163" s="179">
        <f t="shared" si="77"/>
        <v>0</v>
      </c>
      <c r="V163" s="177">
        <f t="shared" si="89"/>
        <v>0</v>
      </c>
      <c r="W163" s="178">
        <f t="shared" si="78"/>
        <v>0</v>
      </c>
      <c r="X163" s="177">
        <f t="shared" si="90"/>
        <v>0</v>
      </c>
      <c r="Y163" s="178">
        <f t="shared" si="79"/>
        <v>0</v>
      </c>
      <c r="Z163" s="177">
        <f t="shared" si="91"/>
        <v>0</v>
      </c>
      <c r="AA163" s="178">
        <f t="shared" si="80"/>
        <v>0</v>
      </c>
      <c r="AB163" s="177">
        <f t="shared" si="92"/>
        <v>0</v>
      </c>
      <c r="AC163" s="178">
        <f t="shared" si="81"/>
        <v>0</v>
      </c>
      <c r="AD163" s="177">
        <f t="shared" si="93"/>
        <v>0</v>
      </c>
      <c r="AE163" s="179">
        <f t="shared" si="82"/>
        <v>0</v>
      </c>
      <c r="AF163" s="177">
        <f t="shared" si="93"/>
        <v>0</v>
      </c>
      <c r="AG163" s="178">
        <f t="shared" si="83"/>
        <v>0</v>
      </c>
      <c r="AH163" s="220">
        <f t="shared" si="94"/>
        <v>0</v>
      </c>
      <c r="AI163" s="179">
        <f t="shared" si="84"/>
        <v>0</v>
      </c>
      <c r="AJ163" s="177">
        <f t="shared" si="95"/>
        <v>0</v>
      </c>
      <c r="AK163" s="178">
        <f t="shared" si="85"/>
        <v>0</v>
      </c>
      <c r="AL163" s="177">
        <f t="shared" si="96"/>
        <v>0</v>
      </c>
      <c r="AM163" s="178">
        <f t="shared" si="86"/>
        <v>0</v>
      </c>
      <c r="AN163" s="220">
        <f t="shared" si="97"/>
        <v>0</v>
      </c>
      <c r="AO163" s="117">
        <f t="shared" si="87"/>
        <v>0</v>
      </c>
    </row>
    <row r="164" spans="1:41" s="65" customFormat="1" ht="15" customHeight="1">
      <c r="A164" s="66">
        <v>18</v>
      </c>
      <c r="B164" s="42">
        <v>25312551</v>
      </c>
      <c r="C164" s="43" t="s">
        <v>156</v>
      </c>
      <c r="D164" s="74">
        <v>7</v>
      </c>
      <c r="E164" s="75">
        <v>1.7</v>
      </c>
      <c r="F164" s="56"/>
      <c r="G164" s="62"/>
      <c r="H164" s="63">
        <v>23009.436551080758</v>
      </c>
      <c r="I164" s="63">
        <f t="shared" si="98"/>
        <v>23699.719647613183</v>
      </c>
      <c r="J164" s="64">
        <f t="shared" si="99"/>
        <v>29624.649559516478</v>
      </c>
      <c r="K164" s="243">
        <f t="shared" si="73"/>
        <v>0</v>
      </c>
      <c r="L164" s="238"/>
      <c r="M164" s="72">
        <v>200</v>
      </c>
      <c r="N164" s="175">
        <f t="shared" si="71"/>
        <v>0</v>
      </c>
      <c r="O164" s="178">
        <f t="shared" si="74"/>
        <v>0</v>
      </c>
      <c r="P164" s="177">
        <f t="shared" si="72"/>
        <v>0</v>
      </c>
      <c r="Q164" s="178">
        <f t="shared" si="75"/>
        <v>0</v>
      </c>
      <c r="R164" s="177">
        <f t="shared" si="72"/>
        <v>0</v>
      </c>
      <c r="S164" s="178">
        <f t="shared" si="76"/>
        <v>0</v>
      </c>
      <c r="T164" s="177">
        <f t="shared" si="88"/>
        <v>0</v>
      </c>
      <c r="U164" s="179">
        <f t="shared" si="77"/>
        <v>0</v>
      </c>
      <c r="V164" s="177">
        <f t="shared" si="89"/>
        <v>0</v>
      </c>
      <c r="W164" s="178">
        <f t="shared" si="78"/>
        <v>0</v>
      </c>
      <c r="X164" s="177">
        <f t="shared" si="90"/>
        <v>0</v>
      </c>
      <c r="Y164" s="178">
        <f t="shared" si="79"/>
        <v>0</v>
      </c>
      <c r="Z164" s="177">
        <f t="shared" si="91"/>
        <v>0</v>
      </c>
      <c r="AA164" s="178">
        <f t="shared" si="80"/>
        <v>0</v>
      </c>
      <c r="AB164" s="177">
        <f t="shared" si="92"/>
        <v>0</v>
      </c>
      <c r="AC164" s="178">
        <f t="shared" si="81"/>
        <v>0</v>
      </c>
      <c r="AD164" s="177">
        <f t="shared" si="93"/>
        <v>0</v>
      </c>
      <c r="AE164" s="179">
        <f t="shared" si="82"/>
        <v>0</v>
      </c>
      <c r="AF164" s="177">
        <f t="shared" si="93"/>
        <v>0</v>
      </c>
      <c r="AG164" s="178">
        <f t="shared" si="83"/>
        <v>0</v>
      </c>
      <c r="AH164" s="220">
        <f t="shared" si="94"/>
        <v>0</v>
      </c>
      <c r="AI164" s="179">
        <f t="shared" si="84"/>
        <v>0</v>
      </c>
      <c r="AJ164" s="177">
        <f t="shared" si="95"/>
        <v>0</v>
      </c>
      <c r="AK164" s="178">
        <f t="shared" si="85"/>
        <v>0</v>
      </c>
      <c r="AL164" s="177">
        <f t="shared" si="96"/>
        <v>0</v>
      </c>
      <c r="AM164" s="178">
        <f t="shared" si="86"/>
        <v>0</v>
      </c>
      <c r="AN164" s="220">
        <f t="shared" si="97"/>
        <v>0</v>
      </c>
      <c r="AO164" s="117">
        <f t="shared" si="87"/>
        <v>0</v>
      </c>
    </row>
    <row r="165" spans="1:41" s="65" customFormat="1" ht="15" customHeight="1">
      <c r="A165" s="66">
        <v>19</v>
      </c>
      <c r="B165" s="42">
        <v>25312552</v>
      </c>
      <c r="C165" s="43" t="s">
        <v>157</v>
      </c>
      <c r="D165" s="74">
        <v>7</v>
      </c>
      <c r="E165" s="75">
        <v>2</v>
      </c>
      <c r="F165" s="56"/>
      <c r="G165" s="62"/>
      <c r="H165" s="63">
        <v>31512.524364850575</v>
      </c>
      <c r="I165" s="63">
        <f t="shared" si="98"/>
        <v>32457.900095796093</v>
      </c>
      <c r="J165" s="64">
        <f t="shared" si="99"/>
        <v>40572.375119745113</v>
      </c>
      <c r="K165" s="243">
        <f t="shared" si="73"/>
        <v>0</v>
      </c>
      <c r="L165" s="238"/>
      <c r="M165" s="72">
        <v>200</v>
      </c>
      <c r="N165" s="175">
        <f t="shared" si="71"/>
        <v>0</v>
      </c>
      <c r="O165" s="178">
        <f t="shared" si="74"/>
        <v>0</v>
      </c>
      <c r="P165" s="177">
        <f t="shared" si="72"/>
        <v>0</v>
      </c>
      <c r="Q165" s="178">
        <f t="shared" si="75"/>
        <v>0</v>
      </c>
      <c r="R165" s="177">
        <f t="shared" si="72"/>
        <v>0</v>
      </c>
      <c r="S165" s="178">
        <f t="shared" si="76"/>
        <v>0</v>
      </c>
      <c r="T165" s="177">
        <f t="shared" si="88"/>
        <v>0</v>
      </c>
      <c r="U165" s="179">
        <f t="shared" si="77"/>
        <v>0</v>
      </c>
      <c r="V165" s="177">
        <f t="shared" si="89"/>
        <v>0</v>
      </c>
      <c r="W165" s="178">
        <f t="shared" si="78"/>
        <v>0</v>
      </c>
      <c r="X165" s="177">
        <f t="shared" si="90"/>
        <v>0</v>
      </c>
      <c r="Y165" s="178">
        <f t="shared" si="79"/>
        <v>0</v>
      </c>
      <c r="Z165" s="177">
        <f t="shared" si="91"/>
        <v>0</v>
      </c>
      <c r="AA165" s="178">
        <f t="shared" si="80"/>
        <v>0</v>
      </c>
      <c r="AB165" s="177">
        <f t="shared" si="92"/>
        <v>0</v>
      </c>
      <c r="AC165" s="178">
        <f t="shared" si="81"/>
        <v>0</v>
      </c>
      <c r="AD165" s="177">
        <f t="shared" si="93"/>
        <v>0</v>
      </c>
      <c r="AE165" s="179">
        <f t="shared" si="82"/>
        <v>0</v>
      </c>
      <c r="AF165" s="177">
        <f t="shared" si="93"/>
        <v>0</v>
      </c>
      <c r="AG165" s="178">
        <f t="shared" si="83"/>
        <v>0</v>
      </c>
      <c r="AH165" s="220">
        <f t="shared" si="94"/>
        <v>0</v>
      </c>
      <c r="AI165" s="179">
        <f t="shared" si="84"/>
        <v>0</v>
      </c>
      <c r="AJ165" s="177">
        <f t="shared" si="95"/>
        <v>0</v>
      </c>
      <c r="AK165" s="178">
        <f t="shared" si="85"/>
        <v>0</v>
      </c>
      <c r="AL165" s="177">
        <f t="shared" si="96"/>
        <v>0</v>
      </c>
      <c r="AM165" s="178">
        <f t="shared" si="86"/>
        <v>0</v>
      </c>
      <c r="AN165" s="220">
        <f t="shared" si="97"/>
        <v>0</v>
      </c>
      <c r="AO165" s="117">
        <f t="shared" si="87"/>
        <v>0</v>
      </c>
    </row>
    <row r="166" spans="1:41" s="65" customFormat="1" ht="15" customHeight="1">
      <c r="A166" s="66">
        <v>20</v>
      </c>
      <c r="B166" s="42">
        <v>25312553</v>
      </c>
      <c r="C166" s="43" t="s">
        <v>158</v>
      </c>
      <c r="D166" s="74">
        <v>7</v>
      </c>
      <c r="E166" s="75">
        <v>2.13</v>
      </c>
      <c r="F166" s="56"/>
      <c r="G166" s="62"/>
      <c r="H166" s="63">
        <v>35721.517982395701</v>
      </c>
      <c r="I166" s="63">
        <f t="shared" si="98"/>
        <v>36793.163521867573</v>
      </c>
      <c r="J166" s="64">
        <f t="shared" si="99"/>
        <v>45991.454402334464</v>
      </c>
      <c r="K166" s="243">
        <f t="shared" si="73"/>
        <v>0</v>
      </c>
      <c r="L166" s="238"/>
      <c r="M166" s="72">
        <v>200</v>
      </c>
      <c r="N166" s="175">
        <f t="shared" si="71"/>
        <v>0</v>
      </c>
      <c r="O166" s="178">
        <f t="shared" si="74"/>
        <v>0</v>
      </c>
      <c r="P166" s="177">
        <f t="shared" si="72"/>
        <v>0</v>
      </c>
      <c r="Q166" s="178">
        <f t="shared" si="75"/>
        <v>0</v>
      </c>
      <c r="R166" s="177">
        <f t="shared" si="72"/>
        <v>0</v>
      </c>
      <c r="S166" s="178">
        <f t="shared" si="76"/>
        <v>0</v>
      </c>
      <c r="T166" s="177">
        <f t="shared" si="88"/>
        <v>0</v>
      </c>
      <c r="U166" s="179">
        <f t="shared" si="77"/>
        <v>0</v>
      </c>
      <c r="V166" s="177">
        <f t="shared" si="89"/>
        <v>0</v>
      </c>
      <c r="W166" s="178">
        <f t="shared" si="78"/>
        <v>0</v>
      </c>
      <c r="X166" s="177">
        <f t="shared" si="90"/>
        <v>0</v>
      </c>
      <c r="Y166" s="178">
        <f t="shared" si="79"/>
        <v>0</v>
      </c>
      <c r="Z166" s="177">
        <f t="shared" si="91"/>
        <v>0</v>
      </c>
      <c r="AA166" s="178">
        <f t="shared" si="80"/>
        <v>0</v>
      </c>
      <c r="AB166" s="177">
        <f t="shared" si="92"/>
        <v>0</v>
      </c>
      <c r="AC166" s="178">
        <f t="shared" si="81"/>
        <v>0</v>
      </c>
      <c r="AD166" s="177">
        <f t="shared" si="93"/>
        <v>0</v>
      </c>
      <c r="AE166" s="179">
        <f t="shared" si="82"/>
        <v>0</v>
      </c>
      <c r="AF166" s="177">
        <f t="shared" si="93"/>
        <v>0</v>
      </c>
      <c r="AG166" s="178">
        <f t="shared" si="83"/>
        <v>0</v>
      </c>
      <c r="AH166" s="220">
        <f t="shared" si="94"/>
        <v>0</v>
      </c>
      <c r="AI166" s="179">
        <f t="shared" si="84"/>
        <v>0</v>
      </c>
      <c r="AJ166" s="177">
        <f t="shared" si="95"/>
        <v>0</v>
      </c>
      <c r="AK166" s="178">
        <f t="shared" si="85"/>
        <v>0</v>
      </c>
      <c r="AL166" s="177">
        <f t="shared" si="96"/>
        <v>0</v>
      </c>
      <c r="AM166" s="178">
        <f t="shared" si="86"/>
        <v>0</v>
      </c>
      <c r="AN166" s="220">
        <f t="shared" si="97"/>
        <v>0</v>
      </c>
      <c r="AO166" s="117">
        <f t="shared" si="87"/>
        <v>0</v>
      </c>
    </row>
    <row r="167" spans="1:41" s="65" customFormat="1" ht="15" customHeight="1">
      <c r="A167" s="66">
        <v>21</v>
      </c>
      <c r="B167" s="42">
        <v>25312554</v>
      </c>
      <c r="C167" s="43" t="s">
        <v>159</v>
      </c>
      <c r="D167" s="74">
        <v>7</v>
      </c>
      <c r="E167" s="75">
        <v>2.2999999999999998</v>
      </c>
      <c r="F167" s="56"/>
      <c r="G167" s="62"/>
      <c r="H167" s="63">
        <v>41650.867186674892</v>
      </c>
      <c r="I167" s="63">
        <f t="shared" si="98"/>
        <v>42900.39320227514</v>
      </c>
      <c r="J167" s="64">
        <f t="shared" si="99"/>
        <v>53625.491502843921</v>
      </c>
      <c r="K167" s="243">
        <f t="shared" si="73"/>
        <v>0</v>
      </c>
      <c r="L167" s="238"/>
      <c r="M167" s="72">
        <v>2000</v>
      </c>
      <c r="N167" s="175">
        <f t="shared" si="71"/>
        <v>0</v>
      </c>
      <c r="O167" s="178">
        <f t="shared" si="74"/>
        <v>0</v>
      </c>
      <c r="P167" s="177">
        <f t="shared" si="72"/>
        <v>0</v>
      </c>
      <c r="Q167" s="178">
        <f t="shared" si="75"/>
        <v>0</v>
      </c>
      <c r="R167" s="177">
        <f t="shared" si="72"/>
        <v>0</v>
      </c>
      <c r="S167" s="178">
        <f t="shared" si="76"/>
        <v>0</v>
      </c>
      <c r="T167" s="177">
        <f t="shared" si="88"/>
        <v>0</v>
      </c>
      <c r="U167" s="179">
        <f t="shared" si="77"/>
        <v>0</v>
      </c>
      <c r="V167" s="177">
        <f t="shared" si="89"/>
        <v>0</v>
      </c>
      <c r="W167" s="178">
        <f t="shared" si="78"/>
        <v>0</v>
      </c>
      <c r="X167" s="177">
        <f t="shared" si="90"/>
        <v>0</v>
      </c>
      <c r="Y167" s="178">
        <f t="shared" si="79"/>
        <v>0</v>
      </c>
      <c r="Z167" s="177">
        <f t="shared" si="91"/>
        <v>0</v>
      </c>
      <c r="AA167" s="178">
        <f t="shared" si="80"/>
        <v>0</v>
      </c>
      <c r="AB167" s="177">
        <f t="shared" si="92"/>
        <v>0</v>
      </c>
      <c r="AC167" s="178">
        <f t="shared" si="81"/>
        <v>0</v>
      </c>
      <c r="AD167" s="177">
        <f t="shared" si="93"/>
        <v>0</v>
      </c>
      <c r="AE167" s="179">
        <f t="shared" si="82"/>
        <v>0</v>
      </c>
      <c r="AF167" s="177">
        <f t="shared" si="93"/>
        <v>0</v>
      </c>
      <c r="AG167" s="178">
        <f t="shared" si="83"/>
        <v>0</v>
      </c>
      <c r="AH167" s="220">
        <f t="shared" si="94"/>
        <v>0</v>
      </c>
      <c r="AI167" s="179">
        <f t="shared" si="84"/>
        <v>0</v>
      </c>
      <c r="AJ167" s="177">
        <f t="shared" si="95"/>
        <v>0</v>
      </c>
      <c r="AK167" s="178">
        <f t="shared" si="85"/>
        <v>0</v>
      </c>
      <c r="AL167" s="177">
        <f t="shared" si="96"/>
        <v>0</v>
      </c>
      <c r="AM167" s="178">
        <f t="shared" si="86"/>
        <v>0</v>
      </c>
      <c r="AN167" s="220">
        <f t="shared" si="97"/>
        <v>0</v>
      </c>
      <c r="AO167" s="117">
        <f t="shared" si="87"/>
        <v>0</v>
      </c>
    </row>
    <row r="168" spans="1:41" s="65" customFormat="1" ht="15" customHeight="1">
      <c r="A168" s="66">
        <v>22</v>
      </c>
      <c r="B168" s="42">
        <v>25312555</v>
      </c>
      <c r="C168" s="43" t="s">
        <v>160</v>
      </c>
      <c r="D168" s="74">
        <v>7</v>
      </c>
      <c r="E168" s="75">
        <v>2.5099999999999998</v>
      </c>
      <c r="F168" s="56"/>
      <c r="G168" s="62"/>
      <c r="H168" s="63">
        <v>49267.217950482445</v>
      </c>
      <c r="I168" s="63">
        <f t="shared" si="98"/>
        <v>50745.234488996917</v>
      </c>
      <c r="J168" s="64">
        <f t="shared" si="99"/>
        <v>63431.543111246145</v>
      </c>
      <c r="K168" s="243">
        <f t="shared" si="73"/>
        <v>0</v>
      </c>
      <c r="L168" s="238"/>
      <c r="M168" s="72">
        <v>2000</v>
      </c>
      <c r="N168" s="175">
        <f t="shared" si="71"/>
        <v>0</v>
      </c>
      <c r="O168" s="178">
        <f t="shared" si="74"/>
        <v>0</v>
      </c>
      <c r="P168" s="177">
        <f t="shared" si="72"/>
        <v>0</v>
      </c>
      <c r="Q168" s="178">
        <f t="shared" si="75"/>
        <v>0</v>
      </c>
      <c r="R168" s="177">
        <f t="shared" si="72"/>
        <v>0</v>
      </c>
      <c r="S168" s="178">
        <f t="shared" si="76"/>
        <v>0</v>
      </c>
      <c r="T168" s="177">
        <f t="shared" si="88"/>
        <v>0</v>
      </c>
      <c r="U168" s="179">
        <f t="shared" si="77"/>
        <v>0</v>
      </c>
      <c r="V168" s="177">
        <f t="shared" si="89"/>
        <v>0</v>
      </c>
      <c r="W168" s="178">
        <f t="shared" si="78"/>
        <v>0</v>
      </c>
      <c r="X168" s="177">
        <f t="shared" si="90"/>
        <v>0</v>
      </c>
      <c r="Y168" s="178">
        <f t="shared" si="79"/>
        <v>0</v>
      </c>
      <c r="Z168" s="177">
        <f t="shared" si="91"/>
        <v>0</v>
      </c>
      <c r="AA168" s="178">
        <f t="shared" si="80"/>
        <v>0</v>
      </c>
      <c r="AB168" s="177">
        <f t="shared" si="92"/>
        <v>0</v>
      </c>
      <c r="AC168" s="178">
        <f t="shared" si="81"/>
        <v>0</v>
      </c>
      <c r="AD168" s="177">
        <f t="shared" si="93"/>
        <v>0</v>
      </c>
      <c r="AE168" s="179">
        <f t="shared" si="82"/>
        <v>0</v>
      </c>
      <c r="AF168" s="177">
        <f t="shared" si="93"/>
        <v>0</v>
      </c>
      <c r="AG168" s="178">
        <f t="shared" si="83"/>
        <v>0</v>
      </c>
      <c r="AH168" s="220">
        <f t="shared" si="94"/>
        <v>0</v>
      </c>
      <c r="AI168" s="179">
        <f t="shared" si="84"/>
        <v>0</v>
      </c>
      <c r="AJ168" s="177">
        <f t="shared" si="95"/>
        <v>0</v>
      </c>
      <c r="AK168" s="178">
        <f t="shared" si="85"/>
        <v>0</v>
      </c>
      <c r="AL168" s="177">
        <f t="shared" si="96"/>
        <v>0</v>
      </c>
      <c r="AM168" s="178">
        <f t="shared" si="86"/>
        <v>0</v>
      </c>
      <c r="AN168" s="220">
        <f t="shared" si="97"/>
        <v>0</v>
      </c>
      <c r="AO168" s="117">
        <f t="shared" si="87"/>
        <v>0</v>
      </c>
    </row>
    <row r="169" spans="1:41" s="65" customFormat="1" ht="15" customHeight="1">
      <c r="A169" s="66">
        <v>23</v>
      </c>
      <c r="B169" s="42">
        <v>25312556</v>
      </c>
      <c r="C169" s="43" t="s">
        <v>161</v>
      </c>
      <c r="D169" s="74">
        <v>7</v>
      </c>
      <c r="E169" s="75">
        <v>2.6</v>
      </c>
      <c r="F169" s="56"/>
      <c r="G169" s="62"/>
      <c r="H169" s="63">
        <v>52966.312707175362</v>
      </c>
      <c r="I169" s="63">
        <f t="shared" si="98"/>
        <v>54555.302088390628</v>
      </c>
      <c r="J169" s="64">
        <f t="shared" si="99"/>
        <v>68194.127610488285</v>
      </c>
      <c r="K169" s="243">
        <f t="shared" si="73"/>
        <v>0</v>
      </c>
      <c r="L169" s="238"/>
      <c r="M169" s="72">
        <v>2000</v>
      </c>
      <c r="N169" s="175">
        <f t="shared" si="71"/>
        <v>0</v>
      </c>
      <c r="O169" s="178">
        <f t="shared" si="74"/>
        <v>0</v>
      </c>
      <c r="P169" s="177">
        <f t="shared" si="72"/>
        <v>0</v>
      </c>
      <c r="Q169" s="178">
        <f t="shared" si="75"/>
        <v>0</v>
      </c>
      <c r="R169" s="177">
        <f t="shared" si="72"/>
        <v>0</v>
      </c>
      <c r="S169" s="178">
        <f t="shared" si="76"/>
        <v>0</v>
      </c>
      <c r="T169" s="177">
        <f t="shared" si="88"/>
        <v>0</v>
      </c>
      <c r="U169" s="179">
        <f t="shared" si="77"/>
        <v>0</v>
      </c>
      <c r="V169" s="177">
        <f t="shared" si="89"/>
        <v>0</v>
      </c>
      <c r="W169" s="178">
        <f t="shared" si="78"/>
        <v>0</v>
      </c>
      <c r="X169" s="177">
        <f t="shared" si="90"/>
        <v>0</v>
      </c>
      <c r="Y169" s="178">
        <f t="shared" si="79"/>
        <v>0</v>
      </c>
      <c r="Z169" s="177">
        <f t="shared" si="91"/>
        <v>0</v>
      </c>
      <c r="AA169" s="178">
        <f t="shared" si="80"/>
        <v>0</v>
      </c>
      <c r="AB169" s="177">
        <f t="shared" si="92"/>
        <v>0</v>
      </c>
      <c r="AC169" s="178">
        <f t="shared" si="81"/>
        <v>0</v>
      </c>
      <c r="AD169" s="177">
        <f t="shared" si="93"/>
        <v>0</v>
      </c>
      <c r="AE169" s="179">
        <f t="shared" si="82"/>
        <v>0</v>
      </c>
      <c r="AF169" s="177">
        <f t="shared" si="93"/>
        <v>0</v>
      </c>
      <c r="AG169" s="178">
        <f t="shared" si="83"/>
        <v>0</v>
      </c>
      <c r="AH169" s="220">
        <f t="shared" si="94"/>
        <v>0</v>
      </c>
      <c r="AI169" s="179">
        <f t="shared" si="84"/>
        <v>0</v>
      </c>
      <c r="AJ169" s="177">
        <f t="shared" si="95"/>
        <v>0</v>
      </c>
      <c r="AK169" s="178">
        <f t="shared" si="85"/>
        <v>0</v>
      </c>
      <c r="AL169" s="177">
        <f t="shared" si="96"/>
        <v>0</v>
      </c>
      <c r="AM169" s="178">
        <f t="shared" si="86"/>
        <v>0</v>
      </c>
      <c r="AN169" s="220">
        <f t="shared" si="97"/>
        <v>0</v>
      </c>
      <c r="AO169" s="117">
        <f t="shared" si="87"/>
        <v>0</v>
      </c>
    </row>
    <row r="170" spans="1:41" s="65" customFormat="1" ht="15" customHeight="1">
      <c r="A170" s="66">
        <v>24</v>
      </c>
      <c r="B170" s="42">
        <v>25312557</v>
      </c>
      <c r="C170" s="43" t="s">
        <v>162</v>
      </c>
      <c r="D170" s="74">
        <v>19</v>
      </c>
      <c r="E170" s="75">
        <v>1.82</v>
      </c>
      <c r="F170" s="56"/>
      <c r="G170" s="62"/>
      <c r="H170" s="63">
        <v>68550.076446537729</v>
      </c>
      <c r="I170" s="63">
        <f t="shared" si="98"/>
        <v>70606.578739933859</v>
      </c>
      <c r="J170" s="64">
        <f t="shared" si="99"/>
        <v>88258.22342491732</v>
      </c>
      <c r="K170" s="243">
        <f t="shared" si="73"/>
        <v>0</v>
      </c>
      <c r="L170" s="238"/>
      <c r="M170" s="72">
        <v>2000</v>
      </c>
      <c r="N170" s="175">
        <f t="shared" si="71"/>
        <v>0</v>
      </c>
      <c r="O170" s="178">
        <f t="shared" si="74"/>
        <v>0</v>
      </c>
      <c r="P170" s="177">
        <f t="shared" si="72"/>
        <v>0</v>
      </c>
      <c r="Q170" s="178">
        <f t="shared" si="75"/>
        <v>0</v>
      </c>
      <c r="R170" s="177">
        <f t="shared" si="72"/>
        <v>0</v>
      </c>
      <c r="S170" s="178">
        <f t="shared" si="76"/>
        <v>0</v>
      </c>
      <c r="T170" s="177">
        <f t="shared" si="88"/>
        <v>0</v>
      </c>
      <c r="U170" s="179">
        <f t="shared" si="77"/>
        <v>0</v>
      </c>
      <c r="V170" s="177">
        <f t="shared" si="89"/>
        <v>0</v>
      </c>
      <c r="W170" s="178">
        <f t="shared" si="78"/>
        <v>0</v>
      </c>
      <c r="X170" s="177">
        <f t="shared" si="90"/>
        <v>0</v>
      </c>
      <c r="Y170" s="178">
        <f t="shared" si="79"/>
        <v>0</v>
      </c>
      <c r="Z170" s="177">
        <f t="shared" si="91"/>
        <v>0</v>
      </c>
      <c r="AA170" s="178">
        <f t="shared" si="80"/>
        <v>0</v>
      </c>
      <c r="AB170" s="177">
        <f t="shared" si="92"/>
        <v>0</v>
      </c>
      <c r="AC170" s="178">
        <f t="shared" si="81"/>
        <v>0</v>
      </c>
      <c r="AD170" s="177">
        <f t="shared" si="93"/>
        <v>0</v>
      </c>
      <c r="AE170" s="179">
        <f t="shared" si="82"/>
        <v>0</v>
      </c>
      <c r="AF170" s="177">
        <f t="shared" si="93"/>
        <v>0</v>
      </c>
      <c r="AG170" s="178">
        <f t="shared" si="83"/>
        <v>0</v>
      </c>
      <c r="AH170" s="220">
        <f t="shared" si="94"/>
        <v>0</v>
      </c>
      <c r="AI170" s="179">
        <f t="shared" si="84"/>
        <v>0</v>
      </c>
      <c r="AJ170" s="177">
        <f t="shared" si="95"/>
        <v>0</v>
      </c>
      <c r="AK170" s="178">
        <f t="shared" si="85"/>
        <v>0</v>
      </c>
      <c r="AL170" s="177">
        <f t="shared" si="96"/>
        <v>0</v>
      </c>
      <c r="AM170" s="178">
        <f t="shared" si="86"/>
        <v>0</v>
      </c>
      <c r="AN170" s="220">
        <f t="shared" si="97"/>
        <v>0</v>
      </c>
      <c r="AO170" s="117">
        <f t="shared" si="87"/>
        <v>0</v>
      </c>
    </row>
    <row r="171" spans="1:41" s="65" customFormat="1" ht="15" customHeight="1">
      <c r="A171" s="66">
        <v>25</v>
      </c>
      <c r="B171" s="42">
        <v>25312558</v>
      </c>
      <c r="C171" s="43" t="s">
        <v>163</v>
      </c>
      <c r="D171" s="74">
        <v>19</v>
      </c>
      <c r="E171" s="75">
        <v>2</v>
      </c>
      <c r="F171" s="56"/>
      <c r="G171" s="62"/>
      <c r="H171" s="63">
        <v>82587.002623359396</v>
      </c>
      <c r="I171" s="63">
        <f t="shared" si="98"/>
        <v>85064.612702060185</v>
      </c>
      <c r="J171" s="64">
        <f t="shared" si="99"/>
        <v>106330.76587757522</v>
      </c>
      <c r="K171" s="243">
        <f t="shared" si="73"/>
        <v>0</v>
      </c>
      <c r="L171" s="238"/>
      <c r="M171" s="72">
        <v>2000</v>
      </c>
      <c r="N171" s="175">
        <f t="shared" si="71"/>
        <v>0</v>
      </c>
      <c r="O171" s="178">
        <f t="shared" si="74"/>
        <v>0</v>
      </c>
      <c r="P171" s="177">
        <f t="shared" si="72"/>
        <v>0</v>
      </c>
      <c r="Q171" s="178">
        <f t="shared" si="75"/>
        <v>0</v>
      </c>
      <c r="R171" s="177">
        <f t="shared" si="72"/>
        <v>0</v>
      </c>
      <c r="S171" s="178">
        <f t="shared" si="76"/>
        <v>0</v>
      </c>
      <c r="T171" s="177">
        <f t="shared" si="88"/>
        <v>0</v>
      </c>
      <c r="U171" s="179">
        <f t="shared" si="77"/>
        <v>0</v>
      </c>
      <c r="V171" s="177">
        <f t="shared" si="89"/>
        <v>0</v>
      </c>
      <c r="W171" s="178">
        <f t="shared" si="78"/>
        <v>0</v>
      </c>
      <c r="X171" s="177">
        <f t="shared" si="90"/>
        <v>0</v>
      </c>
      <c r="Y171" s="178">
        <f t="shared" si="79"/>
        <v>0</v>
      </c>
      <c r="Z171" s="177">
        <f t="shared" si="91"/>
        <v>0</v>
      </c>
      <c r="AA171" s="178">
        <f t="shared" si="80"/>
        <v>0</v>
      </c>
      <c r="AB171" s="177">
        <f t="shared" si="92"/>
        <v>0</v>
      </c>
      <c r="AC171" s="178">
        <f t="shared" si="81"/>
        <v>0</v>
      </c>
      <c r="AD171" s="177">
        <f t="shared" si="93"/>
        <v>0</v>
      </c>
      <c r="AE171" s="179">
        <f t="shared" si="82"/>
        <v>0</v>
      </c>
      <c r="AF171" s="177">
        <f t="shared" si="93"/>
        <v>0</v>
      </c>
      <c r="AG171" s="178">
        <f t="shared" si="83"/>
        <v>0</v>
      </c>
      <c r="AH171" s="220">
        <f t="shared" si="94"/>
        <v>0</v>
      </c>
      <c r="AI171" s="179">
        <f t="shared" si="84"/>
        <v>0</v>
      </c>
      <c r="AJ171" s="177">
        <f t="shared" si="95"/>
        <v>0</v>
      </c>
      <c r="AK171" s="178">
        <f t="shared" si="85"/>
        <v>0</v>
      </c>
      <c r="AL171" s="177">
        <f t="shared" si="96"/>
        <v>0</v>
      </c>
      <c r="AM171" s="178">
        <f t="shared" si="86"/>
        <v>0</v>
      </c>
      <c r="AN171" s="220">
        <f t="shared" si="97"/>
        <v>0</v>
      </c>
      <c r="AO171" s="117">
        <f t="shared" si="87"/>
        <v>0</v>
      </c>
    </row>
    <row r="172" spans="1:41" s="65" customFormat="1" ht="15" customHeight="1">
      <c r="A172" s="66">
        <v>26</v>
      </c>
      <c r="B172" s="42">
        <v>25312559</v>
      </c>
      <c r="C172" s="43" t="s">
        <v>164</v>
      </c>
      <c r="D172" s="74">
        <v>19</v>
      </c>
      <c r="E172" s="75">
        <v>2.13</v>
      </c>
      <c r="F172" s="56"/>
      <c r="G172" s="62"/>
      <c r="H172" s="63">
        <v>92448.407731834435</v>
      </c>
      <c r="I172" s="63">
        <f t="shared" si="98"/>
        <v>95221.859963789466</v>
      </c>
      <c r="J172" s="64">
        <f t="shared" si="99"/>
        <v>119027.32495473683</v>
      </c>
      <c r="K172" s="243">
        <f t="shared" si="73"/>
        <v>0</v>
      </c>
      <c r="L172" s="238"/>
      <c r="M172" s="72">
        <v>2000</v>
      </c>
      <c r="N172" s="175">
        <f t="shared" si="71"/>
        <v>0</v>
      </c>
      <c r="O172" s="178">
        <f t="shared" si="74"/>
        <v>0</v>
      </c>
      <c r="P172" s="177">
        <f t="shared" si="72"/>
        <v>0</v>
      </c>
      <c r="Q172" s="178">
        <f t="shared" si="75"/>
        <v>0</v>
      </c>
      <c r="R172" s="177">
        <f t="shared" si="72"/>
        <v>0</v>
      </c>
      <c r="S172" s="178">
        <f t="shared" si="76"/>
        <v>0</v>
      </c>
      <c r="T172" s="177">
        <f t="shared" si="88"/>
        <v>0</v>
      </c>
      <c r="U172" s="179">
        <f t="shared" si="77"/>
        <v>0</v>
      </c>
      <c r="V172" s="177">
        <f t="shared" si="89"/>
        <v>0</v>
      </c>
      <c r="W172" s="178">
        <f t="shared" si="78"/>
        <v>0</v>
      </c>
      <c r="X172" s="177">
        <f t="shared" si="90"/>
        <v>0</v>
      </c>
      <c r="Y172" s="178">
        <f t="shared" si="79"/>
        <v>0</v>
      </c>
      <c r="Z172" s="177">
        <f t="shared" si="91"/>
        <v>0</v>
      </c>
      <c r="AA172" s="178">
        <f t="shared" si="80"/>
        <v>0</v>
      </c>
      <c r="AB172" s="177">
        <f t="shared" si="92"/>
        <v>0</v>
      </c>
      <c r="AC172" s="178">
        <f t="shared" si="81"/>
        <v>0</v>
      </c>
      <c r="AD172" s="177">
        <f t="shared" si="93"/>
        <v>0</v>
      </c>
      <c r="AE172" s="179">
        <f t="shared" si="82"/>
        <v>0</v>
      </c>
      <c r="AF172" s="177">
        <f t="shared" si="93"/>
        <v>0</v>
      </c>
      <c r="AG172" s="178">
        <f t="shared" si="83"/>
        <v>0</v>
      </c>
      <c r="AH172" s="220">
        <f t="shared" si="94"/>
        <v>0</v>
      </c>
      <c r="AI172" s="179">
        <f t="shared" si="84"/>
        <v>0</v>
      </c>
      <c r="AJ172" s="177">
        <f t="shared" si="95"/>
        <v>0</v>
      </c>
      <c r="AK172" s="178">
        <f t="shared" si="85"/>
        <v>0</v>
      </c>
      <c r="AL172" s="177">
        <f t="shared" si="96"/>
        <v>0</v>
      </c>
      <c r="AM172" s="178">
        <f t="shared" si="86"/>
        <v>0</v>
      </c>
      <c r="AN172" s="220">
        <f t="shared" si="97"/>
        <v>0</v>
      </c>
      <c r="AO172" s="117">
        <f t="shared" si="87"/>
        <v>0</v>
      </c>
    </row>
    <row r="173" spans="1:41" s="65" customFormat="1" ht="15" customHeight="1">
      <c r="A173" s="66">
        <v>27</v>
      </c>
      <c r="B173" s="42">
        <v>25312560</v>
      </c>
      <c r="C173" s="43" t="s">
        <v>165</v>
      </c>
      <c r="D173" s="74">
        <v>19</v>
      </c>
      <c r="E173" s="75">
        <v>2.25</v>
      </c>
      <c r="F173" s="56"/>
      <c r="G173" s="62"/>
      <c r="H173" s="63">
        <v>103099.08613412375</v>
      </c>
      <c r="I173" s="63">
        <f t="shared" si="98"/>
        <v>106192.05871814745</v>
      </c>
      <c r="J173" s="64">
        <f t="shared" si="99"/>
        <v>132740.07339768432</v>
      </c>
      <c r="K173" s="243">
        <f t="shared" si="73"/>
        <v>0</v>
      </c>
      <c r="L173" s="238"/>
      <c r="M173" s="72">
        <v>2000</v>
      </c>
      <c r="N173" s="175">
        <f t="shared" si="71"/>
        <v>0</v>
      </c>
      <c r="O173" s="178">
        <f t="shared" si="74"/>
        <v>0</v>
      </c>
      <c r="P173" s="177">
        <f t="shared" si="72"/>
        <v>0</v>
      </c>
      <c r="Q173" s="178">
        <f t="shared" si="75"/>
        <v>0</v>
      </c>
      <c r="R173" s="177">
        <f t="shared" si="72"/>
        <v>0</v>
      </c>
      <c r="S173" s="178">
        <f t="shared" si="76"/>
        <v>0</v>
      </c>
      <c r="T173" s="177">
        <f t="shared" si="88"/>
        <v>0</v>
      </c>
      <c r="U173" s="179">
        <f t="shared" si="77"/>
        <v>0</v>
      </c>
      <c r="V173" s="177">
        <f t="shared" si="89"/>
        <v>0</v>
      </c>
      <c r="W173" s="178">
        <f t="shared" si="78"/>
        <v>0</v>
      </c>
      <c r="X173" s="177">
        <f t="shared" si="90"/>
        <v>0</v>
      </c>
      <c r="Y173" s="178">
        <f t="shared" si="79"/>
        <v>0</v>
      </c>
      <c r="Z173" s="177">
        <f t="shared" si="91"/>
        <v>0</v>
      </c>
      <c r="AA173" s="178">
        <f t="shared" si="80"/>
        <v>0</v>
      </c>
      <c r="AB173" s="177">
        <f t="shared" si="92"/>
        <v>0</v>
      </c>
      <c r="AC173" s="178">
        <f t="shared" si="81"/>
        <v>0</v>
      </c>
      <c r="AD173" s="177">
        <f t="shared" si="93"/>
        <v>0</v>
      </c>
      <c r="AE173" s="179">
        <f t="shared" si="82"/>
        <v>0</v>
      </c>
      <c r="AF173" s="177">
        <f t="shared" si="93"/>
        <v>0</v>
      </c>
      <c r="AG173" s="178">
        <f t="shared" si="83"/>
        <v>0</v>
      </c>
      <c r="AH173" s="220">
        <f t="shared" si="94"/>
        <v>0</v>
      </c>
      <c r="AI173" s="179">
        <f t="shared" si="84"/>
        <v>0</v>
      </c>
      <c r="AJ173" s="177">
        <f t="shared" si="95"/>
        <v>0</v>
      </c>
      <c r="AK173" s="178">
        <f t="shared" si="85"/>
        <v>0</v>
      </c>
      <c r="AL173" s="177">
        <f t="shared" si="96"/>
        <v>0</v>
      </c>
      <c r="AM173" s="178">
        <f t="shared" si="86"/>
        <v>0</v>
      </c>
      <c r="AN173" s="220">
        <f t="shared" si="97"/>
        <v>0</v>
      </c>
      <c r="AO173" s="117">
        <f t="shared" si="87"/>
        <v>0</v>
      </c>
    </row>
    <row r="174" spans="1:41" s="65" customFormat="1" ht="15" customHeight="1">
      <c r="A174" s="66">
        <v>28</v>
      </c>
      <c r="B174" s="42">
        <v>25312561</v>
      </c>
      <c r="C174" s="43" t="s">
        <v>166</v>
      </c>
      <c r="D174" s="74">
        <v>19</v>
      </c>
      <c r="E174" s="75">
        <v>2.2999999999999998</v>
      </c>
      <c r="F174" s="56"/>
      <c r="G174" s="62"/>
      <c r="H174" s="63">
        <v>107612.6799053524</v>
      </c>
      <c r="I174" s="63">
        <f t="shared" si="98"/>
        <v>110841.06030251298</v>
      </c>
      <c r="J174" s="64">
        <f t="shared" si="99"/>
        <v>138551.32537814122</v>
      </c>
      <c r="K174" s="243">
        <f t="shared" si="73"/>
        <v>0</v>
      </c>
      <c r="L174" s="238"/>
      <c r="M174" s="72">
        <v>2000</v>
      </c>
      <c r="N174" s="175">
        <f t="shared" si="71"/>
        <v>0</v>
      </c>
      <c r="O174" s="178">
        <f t="shared" si="74"/>
        <v>0</v>
      </c>
      <c r="P174" s="177">
        <f t="shared" si="72"/>
        <v>0</v>
      </c>
      <c r="Q174" s="178">
        <f t="shared" si="75"/>
        <v>0</v>
      </c>
      <c r="R174" s="177">
        <f t="shared" si="72"/>
        <v>0</v>
      </c>
      <c r="S174" s="178">
        <f t="shared" si="76"/>
        <v>0</v>
      </c>
      <c r="T174" s="177">
        <f t="shared" si="88"/>
        <v>0</v>
      </c>
      <c r="U174" s="179">
        <f t="shared" si="77"/>
        <v>0</v>
      </c>
      <c r="V174" s="177">
        <f t="shared" si="89"/>
        <v>0</v>
      </c>
      <c r="W174" s="178">
        <f t="shared" si="78"/>
        <v>0</v>
      </c>
      <c r="X174" s="177">
        <f t="shared" si="90"/>
        <v>0</v>
      </c>
      <c r="Y174" s="178">
        <f t="shared" si="79"/>
        <v>0</v>
      </c>
      <c r="Z174" s="177">
        <f t="shared" si="91"/>
        <v>0</v>
      </c>
      <c r="AA174" s="178">
        <f t="shared" si="80"/>
        <v>0</v>
      </c>
      <c r="AB174" s="177">
        <f t="shared" si="92"/>
        <v>0</v>
      </c>
      <c r="AC174" s="178">
        <f t="shared" si="81"/>
        <v>0</v>
      </c>
      <c r="AD174" s="177">
        <f t="shared" si="93"/>
        <v>0</v>
      </c>
      <c r="AE174" s="179">
        <f t="shared" si="82"/>
        <v>0</v>
      </c>
      <c r="AF174" s="177">
        <f t="shared" si="93"/>
        <v>0</v>
      </c>
      <c r="AG174" s="178">
        <f t="shared" si="83"/>
        <v>0</v>
      </c>
      <c r="AH174" s="220">
        <f t="shared" si="94"/>
        <v>0</v>
      </c>
      <c r="AI174" s="179">
        <f t="shared" si="84"/>
        <v>0</v>
      </c>
      <c r="AJ174" s="177">
        <f t="shared" si="95"/>
        <v>0</v>
      </c>
      <c r="AK174" s="178">
        <f t="shared" si="85"/>
        <v>0</v>
      </c>
      <c r="AL174" s="177">
        <f t="shared" si="96"/>
        <v>0</v>
      </c>
      <c r="AM174" s="178">
        <f t="shared" si="86"/>
        <v>0</v>
      </c>
      <c r="AN174" s="220">
        <f t="shared" si="97"/>
        <v>0</v>
      </c>
      <c r="AO174" s="117">
        <f t="shared" si="87"/>
        <v>0</v>
      </c>
    </row>
    <row r="175" spans="1:41" s="65" customFormat="1" ht="15" customHeight="1">
      <c r="A175" s="66">
        <v>29</v>
      </c>
      <c r="B175" s="42">
        <v>25312562</v>
      </c>
      <c r="C175" s="43" t="s">
        <v>167</v>
      </c>
      <c r="D175" s="74">
        <v>19</v>
      </c>
      <c r="E175" s="75">
        <v>2.5099999999999998</v>
      </c>
      <c r="F175" s="56"/>
      <c r="G175" s="62"/>
      <c r="H175" s="63">
        <v>127620.89489310209</v>
      </c>
      <c r="I175" s="63">
        <f t="shared" si="98"/>
        <v>131449.52173989516</v>
      </c>
      <c r="J175" s="64">
        <f t="shared" si="99"/>
        <v>164311.90217486894</v>
      </c>
      <c r="K175" s="243">
        <f t="shared" si="73"/>
        <v>0</v>
      </c>
      <c r="L175" s="238"/>
      <c r="M175" s="72">
        <v>2000</v>
      </c>
      <c r="N175" s="175">
        <f t="shared" si="71"/>
        <v>0</v>
      </c>
      <c r="O175" s="178">
        <f t="shared" si="74"/>
        <v>0</v>
      </c>
      <c r="P175" s="177">
        <f t="shared" si="72"/>
        <v>0</v>
      </c>
      <c r="Q175" s="178">
        <f t="shared" si="75"/>
        <v>0</v>
      </c>
      <c r="R175" s="177">
        <f t="shared" si="72"/>
        <v>0</v>
      </c>
      <c r="S175" s="178">
        <f t="shared" si="76"/>
        <v>0</v>
      </c>
      <c r="T175" s="177">
        <f t="shared" si="88"/>
        <v>0</v>
      </c>
      <c r="U175" s="179">
        <f t="shared" si="77"/>
        <v>0</v>
      </c>
      <c r="V175" s="177">
        <f t="shared" si="89"/>
        <v>0</v>
      </c>
      <c r="W175" s="178">
        <f t="shared" si="78"/>
        <v>0</v>
      </c>
      <c r="X175" s="177">
        <f t="shared" si="90"/>
        <v>0</v>
      </c>
      <c r="Y175" s="178">
        <f t="shared" si="79"/>
        <v>0</v>
      </c>
      <c r="Z175" s="177">
        <f t="shared" si="91"/>
        <v>0</v>
      </c>
      <c r="AA175" s="188">
        <f t="shared" si="80"/>
        <v>0</v>
      </c>
      <c r="AB175" s="177">
        <f t="shared" si="92"/>
        <v>0</v>
      </c>
      <c r="AC175" s="178">
        <f t="shared" si="81"/>
        <v>0</v>
      </c>
      <c r="AD175" s="177">
        <f t="shared" si="93"/>
        <v>0</v>
      </c>
      <c r="AE175" s="179">
        <f t="shared" si="82"/>
        <v>0</v>
      </c>
      <c r="AF175" s="177">
        <f t="shared" si="93"/>
        <v>0</v>
      </c>
      <c r="AG175" s="227">
        <f t="shared" si="83"/>
        <v>0</v>
      </c>
      <c r="AH175" s="220">
        <f t="shared" si="94"/>
        <v>0</v>
      </c>
      <c r="AI175" s="219">
        <f t="shared" si="84"/>
        <v>0</v>
      </c>
      <c r="AJ175" s="177">
        <f t="shared" si="95"/>
        <v>0</v>
      </c>
      <c r="AK175" s="178">
        <f t="shared" si="85"/>
        <v>0</v>
      </c>
      <c r="AL175" s="177">
        <f t="shared" si="96"/>
        <v>0</v>
      </c>
      <c r="AM175" s="178">
        <f t="shared" si="86"/>
        <v>0</v>
      </c>
      <c r="AN175" s="220">
        <f t="shared" si="97"/>
        <v>0</v>
      </c>
      <c r="AO175" s="218">
        <f t="shared" si="87"/>
        <v>0</v>
      </c>
    </row>
    <row r="176" spans="1:41" s="65" customFormat="1" ht="15" customHeight="1">
      <c r="A176" s="66">
        <v>30</v>
      </c>
      <c r="B176" s="42">
        <v>25312563</v>
      </c>
      <c r="C176" s="43" t="s">
        <v>168</v>
      </c>
      <c r="D176" s="74">
        <v>19</v>
      </c>
      <c r="E176" s="75">
        <v>2.6</v>
      </c>
      <c r="F176" s="56"/>
      <c r="G176" s="62"/>
      <c r="H176" s="63">
        <v>136914.12244223323</v>
      </c>
      <c r="I176" s="63">
        <f t="shared" si="98"/>
        <v>141021.54611550024</v>
      </c>
      <c r="J176" s="64">
        <f t="shared" si="99"/>
        <v>176276.93264437528</v>
      </c>
      <c r="K176" s="243">
        <f t="shared" si="73"/>
        <v>0</v>
      </c>
      <c r="L176" s="238"/>
      <c r="M176" s="72">
        <v>1000</v>
      </c>
      <c r="N176" s="175">
        <f t="shared" si="71"/>
        <v>0</v>
      </c>
      <c r="O176" s="178">
        <f t="shared" si="74"/>
        <v>0</v>
      </c>
      <c r="P176" s="177">
        <f t="shared" si="72"/>
        <v>0</v>
      </c>
      <c r="Q176" s="178">
        <f t="shared" si="75"/>
        <v>0</v>
      </c>
      <c r="R176" s="177">
        <f t="shared" si="72"/>
        <v>0</v>
      </c>
      <c r="S176" s="178">
        <f t="shared" si="76"/>
        <v>0</v>
      </c>
      <c r="T176" s="177">
        <f t="shared" si="88"/>
        <v>0</v>
      </c>
      <c r="U176" s="179">
        <f t="shared" si="77"/>
        <v>0</v>
      </c>
      <c r="V176" s="177">
        <f t="shared" si="89"/>
        <v>0</v>
      </c>
      <c r="W176" s="178">
        <f t="shared" si="78"/>
        <v>0</v>
      </c>
      <c r="X176" s="177">
        <f t="shared" si="90"/>
        <v>0</v>
      </c>
      <c r="Y176" s="178">
        <f t="shared" si="79"/>
        <v>0</v>
      </c>
      <c r="Z176" s="177">
        <f t="shared" si="91"/>
        <v>0</v>
      </c>
      <c r="AA176" s="178">
        <f t="shared" si="80"/>
        <v>0</v>
      </c>
      <c r="AB176" s="177">
        <f t="shared" si="92"/>
        <v>0</v>
      </c>
      <c r="AC176" s="178">
        <f t="shared" si="81"/>
        <v>0</v>
      </c>
      <c r="AD176" s="177">
        <f t="shared" si="93"/>
        <v>0</v>
      </c>
      <c r="AE176" s="219">
        <f t="shared" si="82"/>
        <v>0</v>
      </c>
      <c r="AF176" s="177">
        <f t="shared" si="93"/>
        <v>0</v>
      </c>
      <c r="AG176" s="227">
        <f t="shared" si="83"/>
        <v>0</v>
      </c>
      <c r="AH176" s="220">
        <f t="shared" si="94"/>
        <v>0</v>
      </c>
      <c r="AI176" s="219">
        <f t="shared" si="84"/>
        <v>0</v>
      </c>
      <c r="AJ176" s="177">
        <f t="shared" si="95"/>
        <v>0</v>
      </c>
      <c r="AK176" s="227">
        <f t="shared" si="85"/>
        <v>0</v>
      </c>
      <c r="AL176" s="177">
        <f t="shared" si="96"/>
        <v>0</v>
      </c>
      <c r="AM176" s="227">
        <f t="shared" si="86"/>
        <v>0</v>
      </c>
      <c r="AN176" s="220">
        <f t="shared" si="97"/>
        <v>0</v>
      </c>
      <c r="AO176" s="218">
        <f t="shared" si="87"/>
        <v>0</v>
      </c>
    </row>
    <row r="177" spans="1:41" s="65" customFormat="1" ht="15" customHeight="1">
      <c r="A177" s="66">
        <v>31</v>
      </c>
      <c r="B177" s="42">
        <v>25312564</v>
      </c>
      <c r="C177" s="43" t="s">
        <v>169</v>
      </c>
      <c r="D177" s="74">
        <v>37</v>
      </c>
      <c r="E177" s="75">
        <v>2.0099999999999998</v>
      </c>
      <c r="F177" s="56"/>
      <c r="G177" s="62"/>
      <c r="H177" s="63">
        <v>159240.74919117725</v>
      </c>
      <c r="I177" s="63">
        <f t="shared" si="98"/>
        <v>164017.97166691258</v>
      </c>
      <c r="J177" s="64">
        <f t="shared" si="99"/>
        <v>205022.46458364071</v>
      </c>
      <c r="K177" s="243">
        <f t="shared" si="73"/>
        <v>0</v>
      </c>
      <c r="L177" s="238"/>
      <c r="M177" s="72">
        <v>1000</v>
      </c>
      <c r="N177" s="175">
        <f t="shared" si="71"/>
        <v>0</v>
      </c>
      <c r="O177" s="178">
        <f t="shared" si="74"/>
        <v>0</v>
      </c>
      <c r="P177" s="177">
        <f t="shared" si="72"/>
        <v>0</v>
      </c>
      <c r="Q177" s="178">
        <f t="shared" si="75"/>
        <v>0</v>
      </c>
      <c r="R177" s="177">
        <f t="shared" si="72"/>
        <v>0</v>
      </c>
      <c r="S177" s="178">
        <f t="shared" si="76"/>
        <v>0</v>
      </c>
      <c r="T177" s="177">
        <f t="shared" si="88"/>
        <v>0</v>
      </c>
      <c r="U177" s="179">
        <f t="shared" si="77"/>
        <v>0</v>
      </c>
      <c r="V177" s="177">
        <f t="shared" si="89"/>
        <v>0</v>
      </c>
      <c r="W177" s="189">
        <f t="shared" si="78"/>
        <v>0</v>
      </c>
      <c r="X177" s="177">
        <f t="shared" si="90"/>
        <v>0</v>
      </c>
      <c r="Y177" s="178">
        <f t="shared" si="79"/>
        <v>0</v>
      </c>
      <c r="Z177" s="177">
        <f t="shared" si="91"/>
        <v>0</v>
      </c>
      <c r="AA177" s="189">
        <f t="shared" si="80"/>
        <v>0</v>
      </c>
      <c r="AB177" s="177">
        <f t="shared" si="92"/>
        <v>0</v>
      </c>
      <c r="AC177" s="178">
        <f t="shared" si="81"/>
        <v>0</v>
      </c>
      <c r="AD177" s="177">
        <f t="shared" si="93"/>
        <v>0</v>
      </c>
      <c r="AE177" s="219">
        <f t="shared" si="82"/>
        <v>0</v>
      </c>
      <c r="AF177" s="177">
        <f t="shared" si="93"/>
        <v>0</v>
      </c>
      <c r="AG177" s="227">
        <f t="shared" si="83"/>
        <v>0</v>
      </c>
      <c r="AH177" s="220">
        <f t="shared" si="94"/>
        <v>0</v>
      </c>
      <c r="AI177" s="219">
        <f t="shared" si="84"/>
        <v>0</v>
      </c>
      <c r="AJ177" s="177">
        <f t="shared" si="95"/>
        <v>0</v>
      </c>
      <c r="AK177" s="227">
        <f t="shared" si="85"/>
        <v>0</v>
      </c>
      <c r="AL177" s="177">
        <f t="shared" si="96"/>
        <v>0</v>
      </c>
      <c r="AM177" s="227">
        <f t="shared" si="86"/>
        <v>0</v>
      </c>
      <c r="AN177" s="220">
        <f t="shared" si="97"/>
        <v>0</v>
      </c>
      <c r="AO177" s="218">
        <f t="shared" si="87"/>
        <v>0</v>
      </c>
    </row>
    <row r="178" spans="1:41" s="65" customFormat="1" ht="15" customHeight="1">
      <c r="A178" s="66">
        <v>32</v>
      </c>
      <c r="B178" s="42">
        <v>25312565</v>
      </c>
      <c r="C178" s="43" t="s">
        <v>170</v>
      </c>
      <c r="D178" s="74">
        <v>37</v>
      </c>
      <c r="E178" s="75">
        <v>2.06</v>
      </c>
      <c r="F178" s="56"/>
      <c r="G178" s="62"/>
      <c r="H178" s="63">
        <v>167312.3771311274</v>
      </c>
      <c r="I178" s="63">
        <f t="shared" si="98"/>
        <v>172331.74844506124</v>
      </c>
      <c r="J178" s="64">
        <f t="shared" si="99"/>
        <v>215414.68555632653</v>
      </c>
      <c r="K178" s="243">
        <f t="shared" si="73"/>
        <v>0</v>
      </c>
      <c r="L178" s="238"/>
      <c r="M178" s="72">
        <v>1000</v>
      </c>
      <c r="N178" s="175">
        <f t="shared" si="71"/>
        <v>0</v>
      </c>
      <c r="O178" s="178">
        <f t="shared" si="74"/>
        <v>0</v>
      </c>
      <c r="P178" s="177">
        <f t="shared" si="72"/>
        <v>0</v>
      </c>
      <c r="Q178" s="178">
        <f t="shared" si="75"/>
        <v>0</v>
      </c>
      <c r="R178" s="177">
        <f t="shared" si="72"/>
        <v>0</v>
      </c>
      <c r="S178" s="178">
        <f t="shared" si="76"/>
        <v>0</v>
      </c>
      <c r="T178" s="177">
        <f t="shared" si="88"/>
        <v>0</v>
      </c>
      <c r="U178" s="179">
        <f t="shared" si="77"/>
        <v>0</v>
      </c>
      <c r="V178" s="177">
        <f t="shared" si="89"/>
        <v>0</v>
      </c>
      <c r="W178" s="178">
        <f t="shared" si="78"/>
        <v>0</v>
      </c>
      <c r="X178" s="177">
        <f t="shared" si="90"/>
        <v>0</v>
      </c>
      <c r="Y178" s="178">
        <f t="shared" si="79"/>
        <v>0</v>
      </c>
      <c r="Z178" s="177">
        <f t="shared" si="91"/>
        <v>0</v>
      </c>
      <c r="AA178" s="178">
        <f t="shared" si="80"/>
        <v>0</v>
      </c>
      <c r="AB178" s="177">
        <f t="shared" si="92"/>
        <v>0</v>
      </c>
      <c r="AC178" s="178">
        <f t="shared" si="81"/>
        <v>0</v>
      </c>
      <c r="AD178" s="177">
        <f t="shared" si="93"/>
        <v>0</v>
      </c>
      <c r="AE178" s="219">
        <f t="shared" si="82"/>
        <v>0</v>
      </c>
      <c r="AF178" s="177">
        <f t="shared" si="93"/>
        <v>0</v>
      </c>
      <c r="AG178" s="227">
        <f t="shared" si="83"/>
        <v>0</v>
      </c>
      <c r="AH178" s="220">
        <f t="shared" si="94"/>
        <v>0</v>
      </c>
      <c r="AI178" s="219">
        <f t="shared" si="84"/>
        <v>0</v>
      </c>
      <c r="AJ178" s="177">
        <f t="shared" si="95"/>
        <v>0</v>
      </c>
      <c r="AK178" s="227">
        <f t="shared" si="85"/>
        <v>0</v>
      </c>
      <c r="AL178" s="177">
        <f t="shared" si="96"/>
        <v>0</v>
      </c>
      <c r="AM178" s="227">
        <f t="shared" si="86"/>
        <v>0</v>
      </c>
      <c r="AN178" s="220">
        <f t="shared" si="97"/>
        <v>0</v>
      </c>
      <c r="AO178" s="218">
        <f t="shared" si="87"/>
        <v>0</v>
      </c>
    </row>
    <row r="179" spans="1:41" s="65" customFormat="1" ht="15" customHeight="1">
      <c r="A179" s="66">
        <v>33</v>
      </c>
      <c r="B179" s="42">
        <v>25312566</v>
      </c>
      <c r="C179" s="43" t="s">
        <v>171</v>
      </c>
      <c r="D179" s="74">
        <v>37</v>
      </c>
      <c r="E179" s="75">
        <v>2.25</v>
      </c>
      <c r="F179" s="56"/>
      <c r="G179" s="62"/>
      <c r="H179" s="63">
        <v>199335.17684601867</v>
      </c>
      <c r="I179" s="63">
        <f t="shared" si="98"/>
        <v>205315.23215139925</v>
      </c>
      <c r="J179" s="64">
        <f t="shared" si="99"/>
        <v>256644.04018924906</v>
      </c>
      <c r="K179" s="243">
        <f t="shared" si="73"/>
        <v>0</v>
      </c>
      <c r="L179" s="238"/>
      <c r="M179" s="72">
        <v>1000</v>
      </c>
      <c r="N179" s="175">
        <f t="shared" si="71"/>
        <v>0</v>
      </c>
      <c r="O179" s="178">
        <f t="shared" si="74"/>
        <v>0</v>
      </c>
      <c r="P179" s="177">
        <f t="shared" si="72"/>
        <v>0</v>
      </c>
      <c r="Q179" s="178">
        <f t="shared" si="75"/>
        <v>0</v>
      </c>
      <c r="R179" s="177">
        <f t="shared" si="72"/>
        <v>0</v>
      </c>
      <c r="S179" s="178">
        <f t="shared" si="76"/>
        <v>0</v>
      </c>
      <c r="T179" s="177">
        <f t="shared" si="88"/>
        <v>0</v>
      </c>
      <c r="U179" s="179">
        <f t="shared" si="77"/>
        <v>0</v>
      </c>
      <c r="V179" s="177">
        <f t="shared" si="89"/>
        <v>0</v>
      </c>
      <c r="W179" s="189">
        <f t="shared" si="78"/>
        <v>0</v>
      </c>
      <c r="X179" s="177">
        <f t="shared" si="90"/>
        <v>0</v>
      </c>
      <c r="Y179" s="178">
        <f t="shared" si="79"/>
        <v>0</v>
      </c>
      <c r="Z179" s="177">
        <f t="shared" si="91"/>
        <v>0</v>
      </c>
      <c r="AA179" s="190">
        <f t="shared" si="80"/>
        <v>0</v>
      </c>
      <c r="AB179" s="177">
        <f t="shared" si="92"/>
        <v>0</v>
      </c>
      <c r="AC179" s="178">
        <f t="shared" si="81"/>
        <v>0</v>
      </c>
      <c r="AD179" s="177">
        <f t="shared" si="93"/>
        <v>0</v>
      </c>
      <c r="AE179" s="219">
        <f t="shared" si="82"/>
        <v>0</v>
      </c>
      <c r="AF179" s="177">
        <f t="shared" si="93"/>
        <v>0</v>
      </c>
      <c r="AG179" s="227">
        <f t="shared" si="83"/>
        <v>0</v>
      </c>
      <c r="AH179" s="220">
        <f t="shared" si="94"/>
        <v>0</v>
      </c>
      <c r="AI179" s="219">
        <f t="shared" si="84"/>
        <v>0</v>
      </c>
      <c r="AJ179" s="177">
        <f t="shared" si="95"/>
        <v>0</v>
      </c>
      <c r="AK179" s="227">
        <f t="shared" si="85"/>
        <v>0</v>
      </c>
      <c r="AL179" s="177">
        <f t="shared" si="96"/>
        <v>0</v>
      </c>
      <c r="AM179" s="227">
        <f t="shared" si="86"/>
        <v>0</v>
      </c>
      <c r="AN179" s="220">
        <f t="shared" si="97"/>
        <v>0</v>
      </c>
      <c r="AO179" s="218">
        <f t="shared" si="87"/>
        <v>0</v>
      </c>
    </row>
    <row r="180" spans="1:41" s="65" customFormat="1" ht="15" customHeight="1">
      <c r="A180" s="66">
        <v>34</v>
      </c>
      <c r="B180" s="42">
        <v>25312567</v>
      </c>
      <c r="C180" s="43" t="s">
        <v>172</v>
      </c>
      <c r="D180" s="74">
        <v>37</v>
      </c>
      <c r="E180" s="75">
        <v>2.5099999999999998</v>
      </c>
      <c r="F180" s="56"/>
      <c r="G180" s="62"/>
      <c r="H180" s="63">
        <v>247951.51594435569</v>
      </c>
      <c r="I180" s="63">
        <f t="shared" si="98"/>
        <v>255390.06142268635</v>
      </c>
      <c r="J180" s="64">
        <f t="shared" si="99"/>
        <v>319237.57677835791</v>
      </c>
      <c r="K180" s="243">
        <f t="shared" si="73"/>
        <v>0</v>
      </c>
      <c r="L180" s="238"/>
      <c r="M180" s="72">
        <v>1000</v>
      </c>
      <c r="N180" s="175">
        <f t="shared" si="71"/>
        <v>0</v>
      </c>
      <c r="O180" s="178">
        <f t="shared" si="74"/>
        <v>0</v>
      </c>
      <c r="P180" s="177">
        <f t="shared" si="72"/>
        <v>0</v>
      </c>
      <c r="Q180" s="178">
        <f t="shared" si="75"/>
        <v>0</v>
      </c>
      <c r="R180" s="177">
        <f t="shared" si="72"/>
        <v>0</v>
      </c>
      <c r="S180" s="178">
        <f t="shared" si="76"/>
        <v>0</v>
      </c>
      <c r="T180" s="177">
        <f t="shared" si="88"/>
        <v>0</v>
      </c>
      <c r="U180" s="179">
        <f t="shared" si="77"/>
        <v>0</v>
      </c>
      <c r="V180" s="177">
        <f t="shared" si="89"/>
        <v>0</v>
      </c>
      <c r="W180" s="178">
        <f t="shared" si="78"/>
        <v>0</v>
      </c>
      <c r="X180" s="177">
        <f t="shared" si="90"/>
        <v>0</v>
      </c>
      <c r="Y180" s="178">
        <f t="shared" si="79"/>
        <v>0</v>
      </c>
      <c r="Z180" s="177">
        <f t="shared" si="91"/>
        <v>0</v>
      </c>
      <c r="AA180" s="178">
        <f t="shared" si="80"/>
        <v>0</v>
      </c>
      <c r="AB180" s="177">
        <f t="shared" si="92"/>
        <v>0</v>
      </c>
      <c r="AC180" s="178">
        <f t="shared" si="81"/>
        <v>0</v>
      </c>
      <c r="AD180" s="177">
        <f t="shared" si="93"/>
        <v>0</v>
      </c>
      <c r="AE180" s="219">
        <f t="shared" si="82"/>
        <v>0</v>
      </c>
      <c r="AF180" s="177">
        <f t="shared" si="93"/>
        <v>0</v>
      </c>
      <c r="AG180" s="227">
        <f t="shared" si="83"/>
        <v>0</v>
      </c>
      <c r="AH180" s="220">
        <f t="shared" si="94"/>
        <v>0</v>
      </c>
      <c r="AI180" s="219">
        <f t="shared" si="84"/>
        <v>0</v>
      </c>
      <c r="AJ180" s="177">
        <f t="shared" si="95"/>
        <v>0</v>
      </c>
      <c r="AK180" s="227">
        <f t="shared" si="85"/>
        <v>0</v>
      </c>
      <c r="AL180" s="177">
        <f t="shared" si="96"/>
        <v>0</v>
      </c>
      <c r="AM180" s="227">
        <f t="shared" si="86"/>
        <v>0</v>
      </c>
      <c r="AN180" s="220">
        <f t="shared" si="97"/>
        <v>0</v>
      </c>
      <c r="AO180" s="218">
        <f t="shared" si="87"/>
        <v>0</v>
      </c>
    </row>
    <row r="181" spans="1:41" s="65" customFormat="1" ht="15" customHeight="1">
      <c r="A181" s="66">
        <v>35</v>
      </c>
      <c r="B181" s="42">
        <v>25312568</v>
      </c>
      <c r="C181" s="43" t="s">
        <v>173</v>
      </c>
      <c r="D181" s="74">
        <v>37</v>
      </c>
      <c r="E181" s="75">
        <v>2.6</v>
      </c>
      <c r="F181" s="56"/>
      <c r="G181" s="62"/>
      <c r="H181" s="63">
        <v>266240.28040856385</v>
      </c>
      <c r="I181" s="63">
        <f t="shared" si="98"/>
        <v>274227.48882082076</v>
      </c>
      <c r="J181" s="64">
        <f t="shared" si="99"/>
        <v>342784.3610260259</v>
      </c>
      <c r="K181" s="243">
        <f t="shared" si="73"/>
        <v>0</v>
      </c>
      <c r="L181" s="238"/>
      <c r="M181" s="72">
        <v>1000</v>
      </c>
      <c r="N181" s="175">
        <f t="shared" si="71"/>
        <v>0</v>
      </c>
      <c r="O181" s="178">
        <f t="shared" si="74"/>
        <v>0</v>
      </c>
      <c r="P181" s="177">
        <f t="shared" si="72"/>
        <v>0</v>
      </c>
      <c r="Q181" s="178">
        <f t="shared" si="75"/>
        <v>0</v>
      </c>
      <c r="R181" s="177">
        <f t="shared" si="72"/>
        <v>0</v>
      </c>
      <c r="S181" s="178">
        <f t="shared" si="76"/>
        <v>0</v>
      </c>
      <c r="T181" s="177">
        <f t="shared" si="88"/>
        <v>0</v>
      </c>
      <c r="U181" s="179">
        <f t="shared" si="77"/>
        <v>0</v>
      </c>
      <c r="V181" s="177">
        <f t="shared" si="89"/>
        <v>0</v>
      </c>
      <c r="W181" s="178">
        <f t="shared" si="78"/>
        <v>0</v>
      </c>
      <c r="X181" s="177">
        <f t="shared" si="90"/>
        <v>0</v>
      </c>
      <c r="Y181" s="178">
        <f t="shared" si="79"/>
        <v>0</v>
      </c>
      <c r="Z181" s="177">
        <f t="shared" si="91"/>
        <v>0</v>
      </c>
      <c r="AA181" s="178">
        <f t="shared" si="80"/>
        <v>0</v>
      </c>
      <c r="AB181" s="177">
        <f t="shared" si="92"/>
        <v>0</v>
      </c>
      <c r="AC181" s="178">
        <f t="shared" si="81"/>
        <v>0</v>
      </c>
      <c r="AD181" s="177">
        <f t="shared" si="93"/>
        <v>0</v>
      </c>
      <c r="AE181" s="219">
        <f t="shared" si="82"/>
        <v>0</v>
      </c>
      <c r="AF181" s="177">
        <f t="shared" si="93"/>
        <v>0</v>
      </c>
      <c r="AG181" s="227">
        <f t="shared" si="83"/>
        <v>0</v>
      </c>
      <c r="AH181" s="220">
        <f t="shared" si="94"/>
        <v>0</v>
      </c>
      <c r="AI181" s="219">
        <f t="shared" si="84"/>
        <v>0</v>
      </c>
      <c r="AJ181" s="177">
        <f t="shared" si="95"/>
        <v>0</v>
      </c>
      <c r="AK181" s="227">
        <f t="shared" si="85"/>
        <v>0</v>
      </c>
      <c r="AL181" s="177">
        <f t="shared" si="96"/>
        <v>0</v>
      </c>
      <c r="AM181" s="227">
        <f t="shared" si="86"/>
        <v>0</v>
      </c>
      <c r="AN181" s="220">
        <f t="shared" si="97"/>
        <v>0</v>
      </c>
      <c r="AO181" s="218">
        <f t="shared" si="87"/>
        <v>0</v>
      </c>
    </row>
    <row r="182" spans="1:41" s="65" customFormat="1" ht="15" customHeight="1">
      <c r="A182" s="66">
        <v>36</v>
      </c>
      <c r="B182" s="42">
        <v>25312569</v>
      </c>
      <c r="C182" s="43" t="s">
        <v>174</v>
      </c>
      <c r="D182" s="74">
        <v>37</v>
      </c>
      <c r="E182" s="75">
        <v>2.84</v>
      </c>
      <c r="F182" s="56"/>
      <c r="G182" s="62"/>
      <c r="H182" s="63">
        <v>316570.77385597111</v>
      </c>
      <c r="I182" s="63">
        <f t="shared" si="98"/>
        <v>326067.89707165025</v>
      </c>
      <c r="J182" s="64">
        <f t="shared" si="99"/>
        <v>407584.87133956281</v>
      </c>
      <c r="K182" s="243">
        <f t="shared" si="73"/>
        <v>0</v>
      </c>
      <c r="L182" s="238"/>
      <c r="M182" s="72">
        <v>1000</v>
      </c>
      <c r="N182" s="175">
        <f t="shared" si="71"/>
        <v>0</v>
      </c>
      <c r="O182" s="178">
        <f t="shared" si="74"/>
        <v>0</v>
      </c>
      <c r="P182" s="177">
        <f t="shared" si="72"/>
        <v>0</v>
      </c>
      <c r="Q182" s="178">
        <f t="shared" si="75"/>
        <v>0</v>
      </c>
      <c r="R182" s="177">
        <f t="shared" si="72"/>
        <v>0</v>
      </c>
      <c r="S182" s="178">
        <f t="shared" si="76"/>
        <v>0</v>
      </c>
      <c r="T182" s="177">
        <f t="shared" si="88"/>
        <v>0</v>
      </c>
      <c r="U182" s="179">
        <f t="shared" si="77"/>
        <v>0</v>
      </c>
      <c r="V182" s="177">
        <f t="shared" si="89"/>
        <v>0</v>
      </c>
      <c r="W182" s="178">
        <f t="shared" si="78"/>
        <v>0</v>
      </c>
      <c r="X182" s="177">
        <f t="shared" si="90"/>
        <v>0</v>
      </c>
      <c r="Y182" s="178">
        <f t="shared" si="79"/>
        <v>0</v>
      </c>
      <c r="Z182" s="177">
        <f t="shared" si="91"/>
        <v>0</v>
      </c>
      <c r="AA182" s="178">
        <f t="shared" si="80"/>
        <v>0</v>
      </c>
      <c r="AB182" s="177">
        <f t="shared" si="92"/>
        <v>0</v>
      </c>
      <c r="AC182" s="178">
        <f t="shared" si="81"/>
        <v>0</v>
      </c>
      <c r="AD182" s="177">
        <f t="shared" si="93"/>
        <v>0</v>
      </c>
      <c r="AE182" s="219">
        <f t="shared" si="82"/>
        <v>0</v>
      </c>
      <c r="AF182" s="177">
        <f t="shared" si="93"/>
        <v>0</v>
      </c>
      <c r="AG182" s="227">
        <f t="shared" si="83"/>
        <v>0</v>
      </c>
      <c r="AH182" s="220">
        <f t="shared" si="94"/>
        <v>0</v>
      </c>
      <c r="AI182" s="219">
        <f t="shared" si="84"/>
        <v>0</v>
      </c>
      <c r="AJ182" s="177">
        <f t="shared" si="95"/>
        <v>0</v>
      </c>
      <c r="AK182" s="227">
        <f t="shared" si="85"/>
        <v>0</v>
      </c>
      <c r="AL182" s="177">
        <f t="shared" si="96"/>
        <v>0</v>
      </c>
      <c r="AM182" s="227">
        <f t="shared" si="86"/>
        <v>0</v>
      </c>
      <c r="AN182" s="220">
        <f t="shared" si="97"/>
        <v>0</v>
      </c>
      <c r="AO182" s="218">
        <f t="shared" si="87"/>
        <v>0</v>
      </c>
    </row>
    <row r="183" spans="1:41" s="65" customFormat="1" ht="15" customHeight="1">
      <c r="A183" s="66">
        <v>37</v>
      </c>
      <c r="B183" s="42">
        <v>25312570</v>
      </c>
      <c r="C183" s="43" t="s">
        <v>175</v>
      </c>
      <c r="D183" s="74">
        <v>37</v>
      </c>
      <c r="E183" s="75">
        <v>2.9</v>
      </c>
      <c r="F183" s="56"/>
      <c r="G183" s="62"/>
      <c r="H183" s="63">
        <v>329771.68676971411</v>
      </c>
      <c r="I183" s="63">
        <f t="shared" si="98"/>
        <v>339664.83737280557</v>
      </c>
      <c r="J183" s="64">
        <f t="shared" si="99"/>
        <v>424581.04671600694</v>
      </c>
      <c r="K183" s="243">
        <f t="shared" si="73"/>
        <v>0</v>
      </c>
      <c r="L183" s="238"/>
      <c r="M183" s="72">
        <v>1000</v>
      </c>
      <c r="N183" s="175">
        <f t="shared" ref="N183:N246" si="100">O183/1.1</f>
        <v>0</v>
      </c>
      <c r="O183" s="178">
        <f t="shared" si="74"/>
        <v>0</v>
      </c>
      <c r="P183" s="177">
        <f t="shared" ref="P183:R246" si="101">Q183/1.1</f>
        <v>0</v>
      </c>
      <c r="Q183" s="178">
        <f t="shared" si="75"/>
        <v>0</v>
      </c>
      <c r="R183" s="177">
        <f t="shared" si="101"/>
        <v>0</v>
      </c>
      <c r="S183" s="178">
        <f t="shared" si="76"/>
        <v>0</v>
      </c>
      <c r="T183" s="177">
        <f t="shared" si="88"/>
        <v>0</v>
      </c>
      <c r="U183" s="179">
        <f t="shared" si="77"/>
        <v>0</v>
      </c>
      <c r="V183" s="177">
        <f t="shared" si="89"/>
        <v>0</v>
      </c>
      <c r="W183" s="178">
        <f t="shared" si="78"/>
        <v>0</v>
      </c>
      <c r="X183" s="177">
        <f t="shared" si="90"/>
        <v>0</v>
      </c>
      <c r="Y183" s="178">
        <f t="shared" si="79"/>
        <v>0</v>
      </c>
      <c r="Z183" s="177">
        <f t="shared" si="91"/>
        <v>0</v>
      </c>
      <c r="AA183" s="178">
        <f t="shared" si="80"/>
        <v>0</v>
      </c>
      <c r="AB183" s="177">
        <f t="shared" si="92"/>
        <v>0</v>
      </c>
      <c r="AC183" s="178">
        <f t="shared" si="81"/>
        <v>0</v>
      </c>
      <c r="AD183" s="177">
        <f t="shared" si="93"/>
        <v>0</v>
      </c>
      <c r="AE183" s="219">
        <f t="shared" si="82"/>
        <v>0</v>
      </c>
      <c r="AF183" s="177">
        <f t="shared" si="93"/>
        <v>0</v>
      </c>
      <c r="AG183" s="227">
        <f t="shared" si="83"/>
        <v>0</v>
      </c>
      <c r="AH183" s="220">
        <f t="shared" si="94"/>
        <v>0</v>
      </c>
      <c r="AI183" s="219">
        <f t="shared" si="84"/>
        <v>0</v>
      </c>
      <c r="AJ183" s="177">
        <f t="shared" si="95"/>
        <v>0</v>
      </c>
      <c r="AK183" s="227">
        <f t="shared" si="85"/>
        <v>0</v>
      </c>
      <c r="AL183" s="177">
        <f t="shared" si="96"/>
        <v>0</v>
      </c>
      <c r="AM183" s="227">
        <f t="shared" si="86"/>
        <v>0</v>
      </c>
      <c r="AN183" s="220">
        <f t="shared" si="97"/>
        <v>0</v>
      </c>
      <c r="AO183" s="218">
        <f t="shared" si="87"/>
        <v>0</v>
      </c>
    </row>
    <row r="184" spans="1:41" s="65" customFormat="1" ht="15" customHeight="1">
      <c r="A184" s="66">
        <v>38</v>
      </c>
      <c r="B184" s="42">
        <v>25312571</v>
      </c>
      <c r="C184" s="43" t="s">
        <v>176</v>
      </c>
      <c r="D184" s="74">
        <v>37</v>
      </c>
      <c r="E184" s="75">
        <v>3.15</v>
      </c>
      <c r="F184" s="56"/>
      <c r="G184" s="62"/>
      <c r="H184" s="63">
        <v>388328.78931472334</v>
      </c>
      <c r="I184" s="63">
        <f t="shared" si="98"/>
        <v>399978.65299416502</v>
      </c>
      <c r="J184" s="64">
        <f t="shared" si="99"/>
        <v>499973.31624270626</v>
      </c>
      <c r="K184" s="243">
        <f t="shared" si="73"/>
        <v>0</v>
      </c>
      <c r="L184" s="238"/>
      <c r="M184" s="72">
        <v>1000</v>
      </c>
      <c r="N184" s="175">
        <f t="shared" si="100"/>
        <v>0</v>
      </c>
      <c r="O184" s="178">
        <f t="shared" si="74"/>
        <v>0</v>
      </c>
      <c r="P184" s="177">
        <f t="shared" si="101"/>
        <v>0</v>
      </c>
      <c r="Q184" s="178">
        <f t="shared" si="75"/>
        <v>0</v>
      </c>
      <c r="R184" s="177">
        <f t="shared" si="101"/>
        <v>0</v>
      </c>
      <c r="S184" s="178">
        <f t="shared" si="76"/>
        <v>0</v>
      </c>
      <c r="T184" s="177">
        <f t="shared" si="88"/>
        <v>0</v>
      </c>
      <c r="U184" s="179">
        <f t="shared" si="77"/>
        <v>0</v>
      </c>
      <c r="V184" s="177">
        <f t="shared" si="89"/>
        <v>0</v>
      </c>
      <c r="W184" s="178">
        <f t="shared" si="78"/>
        <v>0</v>
      </c>
      <c r="X184" s="177">
        <f t="shared" si="90"/>
        <v>0</v>
      </c>
      <c r="Y184" s="178">
        <f t="shared" si="79"/>
        <v>0</v>
      </c>
      <c r="Z184" s="177">
        <f t="shared" si="91"/>
        <v>0</v>
      </c>
      <c r="AA184" s="178">
        <f t="shared" si="80"/>
        <v>0</v>
      </c>
      <c r="AB184" s="177">
        <f t="shared" si="92"/>
        <v>0</v>
      </c>
      <c r="AC184" s="178">
        <f t="shared" si="81"/>
        <v>0</v>
      </c>
      <c r="AD184" s="177">
        <f t="shared" si="93"/>
        <v>0</v>
      </c>
      <c r="AE184" s="219">
        <f t="shared" si="82"/>
        <v>0</v>
      </c>
      <c r="AF184" s="177">
        <f t="shared" si="93"/>
        <v>0</v>
      </c>
      <c r="AG184" s="227">
        <f t="shared" si="83"/>
        <v>0</v>
      </c>
      <c r="AH184" s="220">
        <f t="shared" si="94"/>
        <v>0</v>
      </c>
      <c r="AI184" s="219">
        <f t="shared" si="84"/>
        <v>0</v>
      </c>
      <c r="AJ184" s="177">
        <f t="shared" si="95"/>
        <v>0</v>
      </c>
      <c r="AK184" s="227">
        <f t="shared" si="85"/>
        <v>0</v>
      </c>
      <c r="AL184" s="177">
        <f t="shared" si="96"/>
        <v>0</v>
      </c>
      <c r="AM184" s="227">
        <f t="shared" si="86"/>
        <v>0</v>
      </c>
      <c r="AN184" s="220">
        <f t="shared" si="97"/>
        <v>0</v>
      </c>
      <c r="AO184" s="218">
        <f t="shared" si="87"/>
        <v>0</v>
      </c>
    </row>
    <row r="185" spans="1:41" s="65" customFormat="1" ht="15" customHeight="1">
      <c r="A185" s="66">
        <v>39</v>
      </c>
      <c r="B185" s="42">
        <v>25312572</v>
      </c>
      <c r="C185" s="43" t="s">
        <v>177</v>
      </c>
      <c r="D185" s="74">
        <v>37</v>
      </c>
      <c r="E185" s="75">
        <v>3.66</v>
      </c>
      <c r="F185" s="56"/>
      <c r="G185" s="62"/>
      <c r="H185" s="63">
        <v>524035.6812339538</v>
      </c>
      <c r="I185" s="63">
        <f t="shared" si="98"/>
        <v>539756.75167097244</v>
      </c>
      <c r="J185" s="64">
        <f t="shared" si="99"/>
        <v>674695.93958871556</v>
      </c>
      <c r="K185" s="243">
        <f t="shared" si="73"/>
        <v>0</v>
      </c>
      <c r="L185" s="238"/>
      <c r="M185" s="72">
        <v>500</v>
      </c>
      <c r="N185" s="175">
        <f t="shared" si="100"/>
        <v>0</v>
      </c>
      <c r="O185" s="178">
        <f t="shared" si="74"/>
        <v>0</v>
      </c>
      <c r="P185" s="177">
        <f t="shared" si="101"/>
        <v>0</v>
      </c>
      <c r="Q185" s="178">
        <f t="shared" si="75"/>
        <v>0</v>
      </c>
      <c r="R185" s="177">
        <f t="shared" si="101"/>
        <v>0</v>
      </c>
      <c r="S185" s="178">
        <f t="shared" si="76"/>
        <v>0</v>
      </c>
      <c r="T185" s="177">
        <f t="shared" si="88"/>
        <v>0</v>
      </c>
      <c r="U185" s="179">
        <f t="shared" si="77"/>
        <v>0</v>
      </c>
      <c r="V185" s="177">
        <f t="shared" si="89"/>
        <v>0</v>
      </c>
      <c r="W185" s="189">
        <f t="shared" si="78"/>
        <v>0</v>
      </c>
      <c r="X185" s="177">
        <f t="shared" si="90"/>
        <v>0</v>
      </c>
      <c r="Y185" s="178">
        <f t="shared" si="79"/>
        <v>0</v>
      </c>
      <c r="Z185" s="177">
        <f t="shared" si="91"/>
        <v>0</v>
      </c>
      <c r="AA185" s="189">
        <f t="shared" si="80"/>
        <v>0</v>
      </c>
      <c r="AB185" s="177">
        <f t="shared" si="92"/>
        <v>0</v>
      </c>
      <c r="AC185" s="178">
        <f t="shared" si="81"/>
        <v>0</v>
      </c>
      <c r="AD185" s="177">
        <f t="shared" si="93"/>
        <v>0</v>
      </c>
      <c r="AE185" s="219">
        <f t="shared" si="82"/>
        <v>0</v>
      </c>
      <c r="AF185" s="177">
        <f t="shared" si="93"/>
        <v>0</v>
      </c>
      <c r="AG185" s="227">
        <f t="shared" si="83"/>
        <v>0</v>
      </c>
      <c r="AH185" s="220">
        <f t="shared" si="94"/>
        <v>0</v>
      </c>
      <c r="AI185" s="219">
        <f t="shared" si="84"/>
        <v>0</v>
      </c>
      <c r="AJ185" s="177">
        <f t="shared" si="95"/>
        <v>0</v>
      </c>
      <c r="AK185" s="227">
        <f t="shared" si="85"/>
        <v>0</v>
      </c>
      <c r="AL185" s="177">
        <f t="shared" si="96"/>
        <v>0</v>
      </c>
      <c r="AM185" s="227">
        <f t="shared" si="86"/>
        <v>0</v>
      </c>
      <c r="AN185" s="220">
        <f t="shared" si="97"/>
        <v>0</v>
      </c>
      <c r="AO185" s="218">
        <f t="shared" si="87"/>
        <v>0</v>
      </c>
    </row>
    <row r="186" spans="1:41" s="65" customFormat="1" ht="15" customHeight="1">
      <c r="A186" s="66">
        <v>40</v>
      </c>
      <c r="B186" s="42">
        <v>25312573</v>
      </c>
      <c r="C186" s="43" t="s">
        <v>178</v>
      </c>
      <c r="D186" s="74">
        <v>61</v>
      </c>
      <c r="E186" s="75">
        <v>3.2</v>
      </c>
      <c r="F186" s="56"/>
      <c r="G186" s="62"/>
      <c r="H186" s="63">
        <v>659901.03977657517</v>
      </c>
      <c r="I186" s="63">
        <f t="shared" si="98"/>
        <v>679698.07096987241</v>
      </c>
      <c r="J186" s="64">
        <f t="shared" si="99"/>
        <v>849622.58871234045</v>
      </c>
      <c r="K186" s="243">
        <f t="shared" si="73"/>
        <v>0</v>
      </c>
      <c r="L186" s="238"/>
      <c r="M186" s="72">
        <v>500</v>
      </c>
      <c r="N186" s="175">
        <f t="shared" si="100"/>
        <v>0</v>
      </c>
      <c r="O186" s="178">
        <f t="shared" si="74"/>
        <v>0</v>
      </c>
      <c r="P186" s="177">
        <f t="shared" si="101"/>
        <v>0</v>
      </c>
      <c r="Q186" s="178">
        <f t="shared" si="75"/>
        <v>0</v>
      </c>
      <c r="R186" s="177">
        <f t="shared" si="101"/>
        <v>0</v>
      </c>
      <c r="S186" s="178">
        <f t="shared" si="76"/>
        <v>0</v>
      </c>
      <c r="T186" s="177">
        <f t="shared" si="88"/>
        <v>0</v>
      </c>
      <c r="U186" s="179">
        <f t="shared" si="77"/>
        <v>0</v>
      </c>
      <c r="V186" s="177">
        <f t="shared" si="89"/>
        <v>0</v>
      </c>
      <c r="W186" s="178">
        <f t="shared" si="78"/>
        <v>0</v>
      </c>
      <c r="X186" s="177">
        <f t="shared" si="90"/>
        <v>0</v>
      </c>
      <c r="Y186" s="178">
        <f t="shared" si="79"/>
        <v>0</v>
      </c>
      <c r="Z186" s="177">
        <f t="shared" si="91"/>
        <v>0</v>
      </c>
      <c r="AA186" s="178">
        <f t="shared" si="80"/>
        <v>0</v>
      </c>
      <c r="AB186" s="177">
        <f t="shared" si="92"/>
        <v>0</v>
      </c>
      <c r="AC186" s="178">
        <f t="shared" si="81"/>
        <v>0</v>
      </c>
      <c r="AD186" s="177">
        <f t="shared" si="93"/>
        <v>0</v>
      </c>
      <c r="AE186" s="219">
        <f t="shared" si="82"/>
        <v>0</v>
      </c>
      <c r="AF186" s="177">
        <f t="shared" si="93"/>
        <v>0</v>
      </c>
      <c r="AG186" s="227">
        <f t="shared" si="83"/>
        <v>0</v>
      </c>
      <c r="AH186" s="220">
        <f t="shared" si="94"/>
        <v>0</v>
      </c>
      <c r="AI186" s="219">
        <f t="shared" si="84"/>
        <v>0</v>
      </c>
      <c r="AJ186" s="177">
        <f t="shared" si="95"/>
        <v>0</v>
      </c>
      <c r="AK186" s="227">
        <f t="shared" si="85"/>
        <v>0</v>
      </c>
      <c r="AL186" s="177">
        <f t="shared" si="96"/>
        <v>0</v>
      </c>
      <c r="AM186" s="227">
        <f t="shared" si="86"/>
        <v>0</v>
      </c>
      <c r="AN186" s="220">
        <f t="shared" si="97"/>
        <v>0</v>
      </c>
      <c r="AO186" s="218">
        <f t="shared" si="87"/>
        <v>0</v>
      </c>
    </row>
    <row r="187" spans="1:41" s="65" customFormat="1" ht="15" customHeight="1">
      <c r="A187" s="66">
        <v>41</v>
      </c>
      <c r="B187" s="42">
        <v>25312574</v>
      </c>
      <c r="C187" s="43" t="s">
        <v>179</v>
      </c>
      <c r="D187" s="74">
        <v>61</v>
      </c>
      <c r="E187" s="75">
        <v>3.6</v>
      </c>
      <c r="F187" s="56"/>
      <c r="G187" s="62"/>
      <c r="H187" s="63">
        <v>832866.60769627942</v>
      </c>
      <c r="I187" s="63">
        <f t="shared" si="98"/>
        <v>857852.60592716781</v>
      </c>
      <c r="J187" s="64">
        <f t="shared" si="99"/>
        <v>1072315.7574089598</v>
      </c>
      <c r="K187" s="243">
        <f t="shared" si="73"/>
        <v>0</v>
      </c>
      <c r="L187" s="238"/>
      <c r="M187" s="72">
        <v>500</v>
      </c>
      <c r="N187" s="175">
        <f t="shared" si="100"/>
        <v>0</v>
      </c>
      <c r="O187" s="178">
        <f t="shared" si="74"/>
        <v>0</v>
      </c>
      <c r="P187" s="177">
        <f t="shared" si="101"/>
        <v>0</v>
      </c>
      <c r="Q187" s="178">
        <f t="shared" si="75"/>
        <v>0</v>
      </c>
      <c r="R187" s="177">
        <f t="shared" si="101"/>
        <v>0</v>
      </c>
      <c r="S187" s="178">
        <f t="shared" si="76"/>
        <v>0</v>
      </c>
      <c r="T187" s="177">
        <f t="shared" si="88"/>
        <v>0</v>
      </c>
      <c r="U187" s="179">
        <f t="shared" si="77"/>
        <v>0</v>
      </c>
      <c r="V187" s="177">
        <f t="shared" si="89"/>
        <v>0</v>
      </c>
      <c r="W187" s="178">
        <f t="shared" si="78"/>
        <v>0</v>
      </c>
      <c r="X187" s="177">
        <f t="shared" si="90"/>
        <v>0</v>
      </c>
      <c r="Y187" s="178">
        <f t="shared" si="79"/>
        <v>0</v>
      </c>
      <c r="Z187" s="177">
        <f t="shared" si="91"/>
        <v>0</v>
      </c>
      <c r="AA187" s="178">
        <f t="shared" si="80"/>
        <v>0</v>
      </c>
      <c r="AB187" s="177">
        <f t="shared" si="92"/>
        <v>0</v>
      </c>
      <c r="AC187" s="178">
        <f t="shared" si="81"/>
        <v>0</v>
      </c>
      <c r="AD187" s="177">
        <f t="shared" si="93"/>
        <v>0</v>
      </c>
      <c r="AE187" s="179">
        <f t="shared" si="82"/>
        <v>0</v>
      </c>
      <c r="AF187" s="177">
        <f t="shared" si="93"/>
        <v>0</v>
      </c>
      <c r="AG187" s="178">
        <f t="shared" si="83"/>
        <v>0</v>
      </c>
      <c r="AH187" s="220">
        <f t="shared" si="94"/>
        <v>0</v>
      </c>
      <c r="AI187" s="179">
        <f t="shared" si="84"/>
        <v>0</v>
      </c>
      <c r="AJ187" s="177">
        <f t="shared" si="95"/>
        <v>0</v>
      </c>
      <c r="AK187" s="178">
        <f t="shared" si="85"/>
        <v>0</v>
      </c>
      <c r="AL187" s="177">
        <f t="shared" si="96"/>
        <v>0</v>
      </c>
      <c r="AM187" s="178">
        <f t="shared" si="86"/>
        <v>0</v>
      </c>
      <c r="AN187" s="220">
        <f t="shared" si="97"/>
        <v>0</v>
      </c>
      <c r="AO187" s="117">
        <f t="shared" si="87"/>
        <v>0</v>
      </c>
    </row>
    <row r="188" spans="1:41" s="65" customFormat="1" ht="15" customHeight="1" thickBot="1">
      <c r="A188" s="67">
        <v>42</v>
      </c>
      <c r="B188" s="44">
        <v>25312575</v>
      </c>
      <c r="C188" s="45" t="s">
        <v>180</v>
      </c>
      <c r="D188" s="76">
        <v>61</v>
      </c>
      <c r="E188" s="77">
        <v>4.0999999999999996</v>
      </c>
      <c r="F188" s="58"/>
      <c r="G188" s="69"/>
      <c r="H188" s="70">
        <v>1077312.3059772216</v>
      </c>
      <c r="I188" s="70">
        <f t="shared" si="98"/>
        <v>1109631.6751565381</v>
      </c>
      <c r="J188" s="71">
        <f t="shared" si="99"/>
        <v>1387039.5939456725</v>
      </c>
      <c r="K188" s="246">
        <f t="shared" si="73"/>
        <v>0</v>
      </c>
      <c r="L188" s="240"/>
      <c r="M188" s="73">
        <v>500</v>
      </c>
      <c r="N188" s="180">
        <f t="shared" si="100"/>
        <v>0</v>
      </c>
      <c r="O188" s="178">
        <f t="shared" si="74"/>
        <v>0</v>
      </c>
      <c r="P188" s="177">
        <f t="shared" si="101"/>
        <v>0</v>
      </c>
      <c r="Q188" s="178">
        <f t="shared" si="75"/>
        <v>0</v>
      </c>
      <c r="R188" s="177">
        <f t="shared" si="101"/>
        <v>0</v>
      </c>
      <c r="S188" s="178">
        <f t="shared" si="76"/>
        <v>0</v>
      </c>
      <c r="T188" s="177">
        <f t="shared" si="88"/>
        <v>0</v>
      </c>
      <c r="U188" s="179">
        <f t="shared" si="77"/>
        <v>0</v>
      </c>
      <c r="V188" s="177">
        <f t="shared" si="89"/>
        <v>0</v>
      </c>
      <c r="W188" s="178">
        <f t="shared" si="78"/>
        <v>0</v>
      </c>
      <c r="X188" s="177">
        <f t="shared" si="90"/>
        <v>0</v>
      </c>
      <c r="Y188" s="178">
        <f t="shared" si="79"/>
        <v>0</v>
      </c>
      <c r="Z188" s="177">
        <f t="shared" si="91"/>
        <v>0</v>
      </c>
      <c r="AA188" s="178">
        <f t="shared" si="80"/>
        <v>0</v>
      </c>
      <c r="AB188" s="177">
        <f t="shared" si="92"/>
        <v>0</v>
      </c>
      <c r="AC188" s="178">
        <f t="shared" si="81"/>
        <v>0</v>
      </c>
      <c r="AD188" s="177">
        <f t="shared" si="93"/>
        <v>0</v>
      </c>
      <c r="AE188" s="179">
        <f t="shared" si="82"/>
        <v>0</v>
      </c>
      <c r="AF188" s="177">
        <f t="shared" si="93"/>
        <v>0</v>
      </c>
      <c r="AG188" s="178">
        <f t="shared" si="83"/>
        <v>0</v>
      </c>
      <c r="AH188" s="220">
        <f t="shared" si="94"/>
        <v>0</v>
      </c>
      <c r="AI188" s="179">
        <f t="shared" si="84"/>
        <v>0</v>
      </c>
      <c r="AJ188" s="177">
        <f t="shared" si="95"/>
        <v>0</v>
      </c>
      <c r="AK188" s="178">
        <f t="shared" si="85"/>
        <v>0</v>
      </c>
      <c r="AL188" s="177">
        <f t="shared" si="96"/>
        <v>0</v>
      </c>
      <c r="AM188" s="178">
        <f t="shared" si="86"/>
        <v>0</v>
      </c>
      <c r="AN188" s="220">
        <f t="shared" si="97"/>
        <v>0</v>
      </c>
      <c r="AO188" s="117">
        <f t="shared" si="87"/>
        <v>0</v>
      </c>
    </row>
    <row r="189" spans="1:41" s="205" customFormat="1" ht="15" customHeight="1" thickTop="1">
      <c r="A189" s="191" t="s">
        <v>757</v>
      </c>
      <c r="B189" s="192"/>
      <c r="C189" s="193"/>
      <c r="D189" s="194"/>
      <c r="E189" s="195"/>
      <c r="F189" s="196"/>
      <c r="G189" s="197"/>
      <c r="H189" s="198"/>
      <c r="I189" s="198"/>
      <c r="J189" s="198"/>
      <c r="K189" s="250"/>
      <c r="L189" s="199"/>
      <c r="M189" s="200"/>
      <c r="N189" s="201"/>
      <c r="O189" s="202"/>
      <c r="P189" s="203"/>
      <c r="Q189" s="202"/>
      <c r="R189" s="203"/>
      <c r="S189" s="202"/>
      <c r="T189" s="203"/>
      <c r="U189" s="199"/>
      <c r="V189" s="203"/>
      <c r="W189" s="202"/>
      <c r="X189" s="203"/>
      <c r="Y189" s="202"/>
      <c r="Z189" s="203"/>
      <c r="AA189" s="202"/>
      <c r="AB189" s="203"/>
      <c r="AC189" s="202"/>
      <c r="AD189" s="203"/>
      <c r="AE189" s="199"/>
      <c r="AF189" s="228"/>
      <c r="AG189" s="229"/>
      <c r="AH189" s="201"/>
      <c r="AI189" s="199"/>
      <c r="AJ189" s="228"/>
      <c r="AK189" s="229">
        <f t="shared" si="85"/>
        <v>0</v>
      </c>
      <c r="AL189" s="228"/>
      <c r="AM189" s="229">
        <f t="shared" si="86"/>
        <v>0</v>
      </c>
      <c r="AN189" s="201"/>
      <c r="AO189" s="204">
        <f t="shared" si="87"/>
        <v>0</v>
      </c>
    </row>
    <row r="190" spans="1:41" s="65" customFormat="1" ht="15" customHeight="1">
      <c r="A190" s="60">
        <v>1</v>
      </c>
      <c r="B190" s="42">
        <v>25322101</v>
      </c>
      <c r="C190" s="43" t="s">
        <v>181</v>
      </c>
      <c r="D190" s="61">
        <v>7</v>
      </c>
      <c r="E190" s="62">
        <v>0.52</v>
      </c>
      <c r="F190" s="56"/>
      <c r="G190" s="62"/>
      <c r="H190" s="63">
        <v>5776.4116452909921</v>
      </c>
      <c r="I190" s="63">
        <f>H190*1.03</f>
        <v>5949.7039946497216</v>
      </c>
      <c r="J190" s="64">
        <f>I190/0.8</f>
        <v>7437.1299933121518</v>
      </c>
      <c r="K190" s="243">
        <f t="shared" si="73"/>
        <v>0</v>
      </c>
      <c r="L190" s="238"/>
      <c r="M190" s="72">
        <v>200</v>
      </c>
      <c r="N190" s="175">
        <f t="shared" si="100"/>
        <v>0</v>
      </c>
      <c r="O190" s="178">
        <f t="shared" si="74"/>
        <v>0</v>
      </c>
      <c r="P190" s="177">
        <f t="shared" si="101"/>
        <v>0</v>
      </c>
      <c r="Q190" s="178">
        <f t="shared" si="75"/>
        <v>0</v>
      </c>
      <c r="R190" s="177">
        <f t="shared" si="101"/>
        <v>0</v>
      </c>
      <c r="S190" s="178">
        <f t="shared" si="76"/>
        <v>0</v>
      </c>
      <c r="T190" s="177">
        <f t="shared" ref="T190:T197" si="102">U190/1.1</f>
        <v>0</v>
      </c>
      <c r="U190" s="179">
        <f t="shared" si="77"/>
        <v>0</v>
      </c>
      <c r="V190" s="177">
        <f t="shared" ref="V190:V197" si="103">W190/1.1</f>
        <v>0</v>
      </c>
      <c r="W190" s="178">
        <f t="shared" si="78"/>
        <v>0</v>
      </c>
      <c r="X190" s="177">
        <f t="shared" ref="X190:X197" si="104">Y190/1.1</f>
        <v>0</v>
      </c>
      <c r="Y190" s="178">
        <f t="shared" si="79"/>
        <v>0</v>
      </c>
      <c r="Z190" s="177">
        <f t="shared" ref="Z190:Z197" si="105">AA190/1.1</f>
        <v>0</v>
      </c>
      <c r="AA190" s="178">
        <f t="shared" si="80"/>
        <v>0</v>
      </c>
      <c r="AB190" s="177">
        <f t="shared" ref="AB190:AB197" si="106">AC190/1.1</f>
        <v>0</v>
      </c>
      <c r="AC190" s="178">
        <f t="shared" si="81"/>
        <v>0</v>
      </c>
      <c r="AD190" s="177">
        <f t="shared" ref="AD190:AF197" si="107">AE190/1.1</f>
        <v>0</v>
      </c>
      <c r="AE190" s="179">
        <f t="shared" si="82"/>
        <v>0</v>
      </c>
      <c r="AF190" s="177">
        <f t="shared" si="107"/>
        <v>0</v>
      </c>
      <c r="AG190" s="178">
        <f t="shared" si="83"/>
        <v>0</v>
      </c>
      <c r="AH190" s="220">
        <f t="shared" ref="AH190:AH197" si="108">AI190/1.1</f>
        <v>0</v>
      </c>
      <c r="AI190" s="179">
        <f t="shared" si="84"/>
        <v>0</v>
      </c>
      <c r="AJ190" s="177">
        <f t="shared" ref="AJ190:AJ197" si="109">AK190/1.1</f>
        <v>0</v>
      </c>
      <c r="AK190" s="178">
        <f t="shared" si="85"/>
        <v>0</v>
      </c>
      <c r="AL190" s="177">
        <f t="shared" ref="AL190:AL197" si="110">AM190/1.1</f>
        <v>0</v>
      </c>
      <c r="AM190" s="178">
        <f t="shared" si="86"/>
        <v>0</v>
      </c>
      <c r="AN190" s="220">
        <f t="shared" ref="AN190:AN197" si="111">AO190/1.1</f>
        <v>0</v>
      </c>
      <c r="AO190" s="117">
        <f t="shared" si="87"/>
        <v>0</v>
      </c>
    </row>
    <row r="191" spans="1:41" s="65" customFormat="1" ht="15" customHeight="1">
      <c r="A191" s="66">
        <v>2</v>
      </c>
      <c r="B191" s="42">
        <v>25322102</v>
      </c>
      <c r="C191" s="43" t="s">
        <v>182</v>
      </c>
      <c r="D191" s="61">
        <v>7</v>
      </c>
      <c r="E191" s="62">
        <v>0.67</v>
      </c>
      <c r="F191" s="56"/>
      <c r="G191" s="62"/>
      <c r="H191" s="63">
        <v>8941.8897701178394</v>
      </c>
      <c r="I191" s="63">
        <f t="shared" ref="I191:I197" si="112">H191*1.03</f>
        <v>9210.1464632213756</v>
      </c>
      <c r="J191" s="64">
        <f t="shared" ref="J191:J197" si="113">I191/0.8</f>
        <v>11512.683079026719</v>
      </c>
      <c r="K191" s="243">
        <f t="shared" si="73"/>
        <v>0</v>
      </c>
      <c r="L191" s="238"/>
      <c r="M191" s="72">
        <v>200</v>
      </c>
      <c r="N191" s="175">
        <f t="shared" si="100"/>
        <v>0</v>
      </c>
      <c r="O191" s="178">
        <f t="shared" si="74"/>
        <v>0</v>
      </c>
      <c r="P191" s="177">
        <f t="shared" si="101"/>
        <v>0</v>
      </c>
      <c r="Q191" s="178">
        <f t="shared" si="75"/>
        <v>0</v>
      </c>
      <c r="R191" s="177">
        <f t="shared" si="101"/>
        <v>0</v>
      </c>
      <c r="S191" s="178">
        <f t="shared" si="76"/>
        <v>0</v>
      </c>
      <c r="T191" s="177">
        <f t="shared" si="102"/>
        <v>0</v>
      </c>
      <c r="U191" s="179">
        <f t="shared" si="77"/>
        <v>0</v>
      </c>
      <c r="V191" s="177">
        <f t="shared" si="103"/>
        <v>0</v>
      </c>
      <c r="W191" s="178">
        <f t="shared" si="78"/>
        <v>0</v>
      </c>
      <c r="X191" s="177">
        <f t="shared" si="104"/>
        <v>0</v>
      </c>
      <c r="Y191" s="178">
        <f t="shared" si="79"/>
        <v>0</v>
      </c>
      <c r="Z191" s="177">
        <f t="shared" si="105"/>
        <v>0</v>
      </c>
      <c r="AA191" s="178">
        <f t="shared" si="80"/>
        <v>0</v>
      </c>
      <c r="AB191" s="177">
        <f t="shared" si="106"/>
        <v>0</v>
      </c>
      <c r="AC191" s="178">
        <f t="shared" si="81"/>
        <v>0</v>
      </c>
      <c r="AD191" s="177">
        <f t="shared" si="107"/>
        <v>0</v>
      </c>
      <c r="AE191" s="179">
        <f t="shared" si="82"/>
        <v>0</v>
      </c>
      <c r="AF191" s="177">
        <f t="shared" si="107"/>
        <v>0</v>
      </c>
      <c r="AG191" s="178">
        <f t="shared" si="83"/>
        <v>0</v>
      </c>
      <c r="AH191" s="220">
        <f t="shared" si="108"/>
        <v>0</v>
      </c>
      <c r="AI191" s="179">
        <f t="shared" si="84"/>
        <v>0</v>
      </c>
      <c r="AJ191" s="177">
        <f t="shared" si="109"/>
        <v>0</v>
      </c>
      <c r="AK191" s="178">
        <f t="shared" si="85"/>
        <v>0</v>
      </c>
      <c r="AL191" s="177">
        <f t="shared" si="110"/>
        <v>0</v>
      </c>
      <c r="AM191" s="178">
        <f t="shared" si="86"/>
        <v>0</v>
      </c>
      <c r="AN191" s="220">
        <f t="shared" si="111"/>
        <v>0</v>
      </c>
      <c r="AO191" s="117">
        <f t="shared" si="87"/>
        <v>0</v>
      </c>
    </row>
    <row r="192" spans="1:41" s="65" customFormat="1" ht="15" customHeight="1">
      <c r="A192" s="66">
        <v>3</v>
      </c>
      <c r="B192" s="42">
        <v>25322103</v>
      </c>
      <c r="C192" s="43" t="s">
        <v>183</v>
      </c>
      <c r="D192" s="61">
        <v>7</v>
      </c>
      <c r="E192" s="62">
        <v>0.85</v>
      </c>
      <c r="F192" s="56"/>
      <c r="G192" s="62"/>
      <c r="H192" s="63">
        <v>13345.94971735893</v>
      </c>
      <c r="I192" s="63">
        <f t="shared" si="112"/>
        <v>13746.328208879699</v>
      </c>
      <c r="J192" s="64">
        <f t="shared" si="113"/>
        <v>17182.910261099623</v>
      </c>
      <c r="K192" s="243">
        <f t="shared" si="73"/>
        <v>0</v>
      </c>
      <c r="L192" s="238"/>
      <c r="M192" s="72">
        <v>3000</v>
      </c>
      <c r="N192" s="175">
        <f t="shared" si="100"/>
        <v>0</v>
      </c>
      <c r="O192" s="178">
        <f t="shared" si="74"/>
        <v>0</v>
      </c>
      <c r="P192" s="177">
        <f t="shared" si="101"/>
        <v>0</v>
      </c>
      <c r="Q192" s="178">
        <f t="shared" si="75"/>
        <v>0</v>
      </c>
      <c r="R192" s="177">
        <f t="shared" si="101"/>
        <v>0</v>
      </c>
      <c r="S192" s="178">
        <f t="shared" si="76"/>
        <v>0</v>
      </c>
      <c r="T192" s="177">
        <f t="shared" si="102"/>
        <v>0</v>
      </c>
      <c r="U192" s="179">
        <f t="shared" si="77"/>
        <v>0</v>
      </c>
      <c r="V192" s="177">
        <f t="shared" si="103"/>
        <v>0</v>
      </c>
      <c r="W192" s="178">
        <f t="shared" si="78"/>
        <v>0</v>
      </c>
      <c r="X192" s="177">
        <f t="shared" si="104"/>
        <v>0</v>
      </c>
      <c r="Y192" s="178">
        <f t="shared" si="79"/>
        <v>0</v>
      </c>
      <c r="Z192" s="177">
        <f t="shared" si="105"/>
        <v>0</v>
      </c>
      <c r="AA192" s="178">
        <f t="shared" si="80"/>
        <v>0</v>
      </c>
      <c r="AB192" s="177">
        <f t="shared" si="106"/>
        <v>0</v>
      </c>
      <c r="AC192" s="178">
        <f t="shared" si="81"/>
        <v>0</v>
      </c>
      <c r="AD192" s="177">
        <f t="shared" si="107"/>
        <v>0</v>
      </c>
      <c r="AE192" s="179">
        <f t="shared" si="82"/>
        <v>0</v>
      </c>
      <c r="AF192" s="177">
        <f t="shared" si="107"/>
        <v>0</v>
      </c>
      <c r="AG192" s="178">
        <f t="shared" si="83"/>
        <v>0</v>
      </c>
      <c r="AH192" s="220">
        <f t="shared" si="108"/>
        <v>0</v>
      </c>
      <c r="AI192" s="179">
        <f t="shared" si="84"/>
        <v>0</v>
      </c>
      <c r="AJ192" s="177">
        <f t="shared" si="109"/>
        <v>0</v>
      </c>
      <c r="AK192" s="178">
        <f t="shared" si="85"/>
        <v>0</v>
      </c>
      <c r="AL192" s="177">
        <f t="shared" si="110"/>
        <v>0</v>
      </c>
      <c r="AM192" s="178">
        <f t="shared" si="86"/>
        <v>0</v>
      </c>
      <c r="AN192" s="220">
        <f t="shared" si="111"/>
        <v>0</v>
      </c>
      <c r="AO192" s="117">
        <f t="shared" si="87"/>
        <v>0</v>
      </c>
    </row>
    <row r="193" spans="1:41" s="65" customFormat="1" ht="15" customHeight="1">
      <c r="A193" s="66">
        <v>4</v>
      </c>
      <c r="B193" s="42">
        <v>25321104</v>
      </c>
      <c r="C193" s="43" t="s">
        <v>183</v>
      </c>
      <c r="D193" s="61">
        <v>1</v>
      </c>
      <c r="E193" s="62">
        <v>2.25</v>
      </c>
      <c r="F193" s="56"/>
      <c r="G193" s="62"/>
      <c r="H193" s="63">
        <v>12939.080330456072</v>
      </c>
      <c r="I193" s="63">
        <f t="shared" si="112"/>
        <v>13327.252740369755</v>
      </c>
      <c r="J193" s="64">
        <f t="shared" si="113"/>
        <v>16659.065925462193</v>
      </c>
      <c r="K193" s="243">
        <f t="shared" si="73"/>
        <v>0</v>
      </c>
      <c r="L193" s="238"/>
      <c r="M193" s="72">
        <v>3000</v>
      </c>
      <c r="N193" s="175">
        <f t="shared" si="100"/>
        <v>0</v>
      </c>
      <c r="O193" s="178">
        <f t="shared" si="74"/>
        <v>0</v>
      </c>
      <c r="P193" s="177">
        <f t="shared" si="101"/>
        <v>0</v>
      </c>
      <c r="Q193" s="178">
        <f t="shared" si="75"/>
        <v>0</v>
      </c>
      <c r="R193" s="177">
        <f t="shared" si="101"/>
        <v>0</v>
      </c>
      <c r="S193" s="178">
        <f t="shared" si="76"/>
        <v>0</v>
      </c>
      <c r="T193" s="177">
        <f t="shared" si="102"/>
        <v>0</v>
      </c>
      <c r="U193" s="179">
        <f t="shared" si="77"/>
        <v>0</v>
      </c>
      <c r="V193" s="177">
        <f t="shared" si="103"/>
        <v>0</v>
      </c>
      <c r="W193" s="178">
        <f t="shared" si="78"/>
        <v>0</v>
      </c>
      <c r="X193" s="177">
        <f t="shared" si="104"/>
        <v>0</v>
      </c>
      <c r="Y193" s="178">
        <f t="shared" si="79"/>
        <v>0</v>
      </c>
      <c r="Z193" s="177">
        <f t="shared" si="105"/>
        <v>0</v>
      </c>
      <c r="AA193" s="178">
        <f t="shared" si="80"/>
        <v>0</v>
      </c>
      <c r="AB193" s="177">
        <f t="shared" si="106"/>
        <v>0</v>
      </c>
      <c r="AC193" s="178">
        <f t="shared" si="81"/>
        <v>0</v>
      </c>
      <c r="AD193" s="177">
        <f t="shared" si="107"/>
        <v>0</v>
      </c>
      <c r="AE193" s="179">
        <f t="shared" si="82"/>
        <v>0</v>
      </c>
      <c r="AF193" s="177">
        <f t="shared" si="107"/>
        <v>0</v>
      </c>
      <c r="AG193" s="178">
        <f t="shared" si="83"/>
        <v>0</v>
      </c>
      <c r="AH193" s="220">
        <f t="shared" si="108"/>
        <v>0</v>
      </c>
      <c r="AI193" s="179">
        <f t="shared" si="84"/>
        <v>0</v>
      </c>
      <c r="AJ193" s="177">
        <f t="shared" si="109"/>
        <v>0</v>
      </c>
      <c r="AK193" s="178">
        <f t="shared" si="85"/>
        <v>0</v>
      </c>
      <c r="AL193" s="177">
        <f t="shared" si="110"/>
        <v>0</v>
      </c>
      <c r="AM193" s="178">
        <f t="shared" si="86"/>
        <v>0</v>
      </c>
      <c r="AN193" s="220">
        <f t="shared" si="111"/>
        <v>0</v>
      </c>
      <c r="AO193" s="117">
        <f t="shared" si="87"/>
        <v>0</v>
      </c>
    </row>
    <row r="194" spans="1:41" s="65" customFormat="1" ht="15" customHeight="1">
      <c r="A194" s="66">
        <v>5</v>
      </c>
      <c r="B194" s="42">
        <v>25322505</v>
      </c>
      <c r="C194" s="43" t="s">
        <v>184</v>
      </c>
      <c r="D194" s="61">
        <v>7</v>
      </c>
      <c r="E194" s="62">
        <v>1.05</v>
      </c>
      <c r="F194" s="56"/>
      <c r="G194" s="62"/>
      <c r="H194" s="63">
        <v>20669.638364085029</v>
      </c>
      <c r="I194" s="63">
        <f t="shared" si="112"/>
        <v>21289.72751500758</v>
      </c>
      <c r="J194" s="64">
        <f t="shared" si="113"/>
        <v>26612.159393759473</v>
      </c>
      <c r="K194" s="243">
        <f t="shared" si="73"/>
        <v>0</v>
      </c>
      <c r="L194" s="238"/>
      <c r="M194" s="72">
        <v>2000</v>
      </c>
      <c r="N194" s="175">
        <f t="shared" si="100"/>
        <v>0</v>
      </c>
      <c r="O194" s="178">
        <f t="shared" si="74"/>
        <v>0</v>
      </c>
      <c r="P194" s="177">
        <f t="shared" si="101"/>
        <v>0</v>
      </c>
      <c r="Q194" s="178">
        <f t="shared" si="75"/>
        <v>0</v>
      </c>
      <c r="R194" s="177">
        <f t="shared" si="101"/>
        <v>0</v>
      </c>
      <c r="S194" s="178">
        <f t="shared" si="76"/>
        <v>0</v>
      </c>
      <c r="T194" s="177">
        <f t="shared" si="102"/>
        <v>0</v>
      </c>
      <c r="U194" s="179">
        <f t="shared" si="77"/>
        <v>0</v>
      </c>
      <c r="V194" s="177">
        <f t="shared" si="103"/>
        <v>0</v>
      </c>
      <c r="W194" s="178">
        <f t="shared" si="78"/>
        <v>0</v>
      </c>
      <c r="X194" s="177">
        <f t="shared" si="104"/>
        <v>0</v>
      </c>
      <c r="Y194" s="178">
        <f t="shared" si="79"/>
        <v>0</v>
      </c>
      <c r="Z194" s="177">
        <f t="shared" si="105"/>
        <v>0</v>
      </c>
      <c r="AA194" s="178">
        <f t="shared" si="80"/>
        <v>0</v>
      </c>
      <c r="AB194" s="177">
        <f t="shared" si="106"/>
        <v>0</v>
      </c>
      <c r="AC194" s="178">
        <f t="shared" si="81"/>
        <v>0</v>
      </c>
      <c r="AD194" s="177">
        <f t="shared" si="107"/>
        <v>0</v>
      </c>
      <c r="AE194" s="179">
        <f t="shared" si="82"/>
        <v>0</v>
      </c>
      <c r="AF194" s="177">
        <f t="shared" si="107"/>
        <v>0</v>
      </c>
      <c r="AG194" s="178">
        <f t="shared" si="83"/>
        <v>0</v>
      </c>
      <c r="AH194" s="220">
        <f t="shared" si="108"/>
        <v>0</v>
      </c>
      <c r="AI194" s="179">
        <f t="shared" si="84"/>
        <v>0</v>
      </c>
      <c r="AJ194" s="177">
        <f t="shared" si="109"/>
        <v>0</v>
      </c>
      <c r="AK194" s="178">
        <f t="shared" si="85"/>
        <v>0</v>
      </c>
      <c r="AL194" s="177">
        <f t="shared" si="110"/>
        <v>0</v>
      </c>
      <c r="AM194" s="178">
        <f t="shared" si="86"/>
        <v>0</v>
      </c>
      <c r="AN194" s="220">
        <f t="shared" si="111"/>
        <v>0</v>
      </c>
      <c r="AO194" s="117">
        <f t="shared" si="87"/>
        <v>0</v>
      </c>
    </row>
    <row r="195" spans="1:41" s="65" customFormat="1" ht="15" customHeight="1">
      <c r="A195" s="66">
        <v>6</v>
      </c>
      <c r="B195" s="42">
        <v>25322506</v>
      </c>
      <c r="C195" s="43" t="s">
        <v>185</v>
      </c>
      <c r="D195" s="61">
        <v>7</v>
      </c>
      <c r="E195" s="62">
        <v>1.35</v>
      </c>
      <c r="F195" s="56"/>
      <c r="G195" s="62"/>
      <c r="H195" s="63">
        <v>32708.799410495445</v>
      </c>
      <c r="I195" s="63">
        <f t="shared" si="112"/>
        <v>33690.063392810313</v>
      </c>
      <c r="J195" s="64">
        <f t="shared" si="113"/>
        <v>42112.579241012885</v>
      </c>
      <c r="K195" s="243">
        <f t="shared" si="73"/>
        <v>0</v>
      </c>
      <c r="L195" s="238"/>
      <c r="M195" s="72">
        <v>2000</v>
      </c>
      <c r="N195" s="175">
        <f t="shared" si="100"/>
        <v>0</v>
      </c>
      <c r="O195" s="178">
        <f t="shared" si="74"/>
        <v>0</v>
      </c>
      <c r="P195" s="177">
        <f t="shared" si="101"/>
        <v>0</v>
      </c>
      <c r="Q195" s="178">
        <f t="shared" si="75"/>
        <v>0</v>
      </c>
      <c r="R195" s="177">
        <f t="shared" si="101"/>
        <v>0</v>
      </c>
      <c r="S195" s="178">
        <f t="shared" si="76"/>
        <v>0</v>
      </c>
      <c r="T195" s="177">
        <f t="shared" si="102"/>
        <v>0</v>
      </c>
      <c r="U195" s="179">
        <f t="shared" si="77"/>
        <v>0</v>
      </c>
      <c r="V195" s="177">
        <f t="shared" si="103"/>
        <v>0</v>
      </c>
      <c r="W195" s="178">
        <f t="shared" si="78"/>
        <v>0</v>
      </c>
      <c r="X195" s="177">
        <f t="shared" si="104"/>
        <v>0</v>
      </c>
      <c r="Y195" s="178">
        <f t="shared" si="79"/>
        <v>0</v>
      </c>
      <c r="Z195" s="177">
        <f t="shared" si="105"/>
        <v>0</v>
      </c>
      <c r="AA195" s="178">
        <f t="shared" si="80"/>
        <v>0</v>
      </c>
      <c r="AB195" s="177">
        <f t="shared" si="106"/>
        <v>0</v>
      </c>
      <c r="AC195" s="178">
        <f t="shared" si="81"/>
        <v>0</v>
      </c>
      <c r="AD195" s="177">
        <f t="shared" si="107"/>
        <v>0</v>
      </c>
      <c r="AE195" s="179">
        <f t="shared" si="82"/>
        <v>0</v>
      </c>
      <c r="AF195" s="177">
        <f t="shared" si="107"/>
        <v>0</v>
      </c>
      <c r="AG195" s="178">
        <f t="shared" si="83"/>
        <v>0</v>
      </c>
      <c r="AH195" s="220">
        <f t="shared" si="108"/>
        <v>0</v>
      </c>
      <c r="AI195" s="179">
        <f t="shared" si="84"/>
        <v>0</v>
      </c>
      <c r="AJ195" s="177">
        <f t="shared" si="109"/>
        <v>0</v>
      </c>
      <c r="AK195" s="178">
        <f t="shared" si="85"/>
        <v>0</v>
      </c>
      <c r="AL195" s="177">
        <f t="shared" si="110"/>
        <v>0</v>
      </c>
      <c r="AM195" s="178">
        <f t="shared" si="86"/>
        <v>0</v>
      </c>
      <c r="AN195" s="220">
        <f t="shared" si="111"/>
        <v>0</v>
      </c>
      <c r="AO195" s="117">
        <f t="shared" si="87"/>
        <v>0</v>
      </c>
    </row>
    <row r="196" spans="1:41" s="65" customFormat="1" ht="15" customHeight="1">
      <c r="A196" s="66">
        <v>7</v>
      </c>
      <c r="B196" s="42">
        <v>25322551</v>
      </c>
      <c r="C196" s="43" t="s">
        <v>186</v>
      </c>
      <c r="D196" s="61">
        <v>7</v>
      </c>
      <c r="E196" s="62">
        <v>1.7</v>
      </c>
      <c r="F196" s="56"/>
      <c r="G196" s="62"/>
      <c r="H196" s="63">
        <v>48163.1078565598</v>
      </c>
      <c r="I196" s="63">
        <f t="shared" si="112"/>
        <v>49608.001092256593</v>
      </c>
      <c r="J196" s="64">
        <f t="shared" si="113"/>
        <v>62010.001365320735</v>
      </c>
      <c r="K196" s="243">
        <f t="shared" si="73"/>
        <v>0</v>
      </c>
      <c r="L196" s="238"/>
      <c r="M196" s="72">
        <v>2000</v>
      </c>
      <c r="N196" s="175">
        <f t="shared" si="100"/>
        <v>0</v>
      </c>
      <c r="O196" s="178">
        <f t="shared" si="74"/>
        <v>0</v>
      </c>
      <c r="P196" s="177">
        <f t="shared" si="101"/>
        <v>0</v>
      </c>
      <c r="Q196" s="178">
        <f t="shared" si="75"/>
        <v>0</v>
      </c>
      <c r="R196" s="177">
        <f t="shared" si="101"/>
        <v>0</v>
      </c>
      <c r="S196" s="178">
        <f t="shared" si="76"/>
        <v>0</v>
      </c>
      <c r="T196" s="177">
        <f t="shared" si="102"/>
        <v>0</v>
      </c>
      <c r="U196" s="179">
        <f t="shared" si="77"/>
        <v>0</v>
      </c>
      <c r="V196" s="177">
        <f t="shared" si="103"/>
        <v>0</v>
      </c>
      <c r="W196" s="178">
        <f t="shared" si="78"/>
        <v>0</v>
      </c>
      <c r="X196" s="177">
        <f t="shared" si="104"/>
        <v>0</v>
      </c>
      <c r="Y196" s="178">
        <f t="shared" si="79"/>
        <v>0</v>
      </c>
      <c r="Z196" s="177">
        <f t="shared" si="105"/>
        <v>0</v>
      </c>
      <c r="AA196" s="178">
        <f t="shared" si="80"/>
        <v>0</v>
      </c>
      <c r="AB196" s="177">
        <f t="shared" si="106"/>
        <v>0</v>
      </c>
      <c r="AC196" s="178">
        <f t="shared" si="81"/>
        <v>0</v>
      </c>
      <c r="AD196" s="177">
        <f t="shared" si="107"/>
        <v>0</v>
      </c>
      <c r="AE196" s="179">
        <f t="shared" si="82"/>
        <v>0</v>
      </c>
      <c r="AF196" s="177">
        <f t="shared" si="107"/>
        <v>0</v>
      </c>
      <c r="AG196" s="178">
        <f t="shared" si="83"/>
        <v>0</v>
      </c>
      <c r="AH196" s="220">
        <f t="shared" si="108"/>
        <v>0</v>
      </c>
      <c r="AI196" s="179">
        <f t="shared" si="84"/>
        <v>0</v>
      </c>
      <c r="AJ196" s="177">
        <f t="shared" si="109"/>
        <v>0</v>
      </c>
      <c r="AK196" s="178">
        <f t="shared" si="85"/>
        <v>0</v>
      </c>
      <c r="AL196" s="177">
        <f t="shared" si="110"/>
        <v>0</v>
      </c>
      <c r="AM196" s="178">
        <f t="shared" si="86"/>
        <v>0</v>
      </c>
      <c r="AN196" s="220">
        <f t="shared" si="111"/>
        <v>0</v>
      </c>
      <c r="AO196" s="117">
        <f t="shared" si="87"/>
        <v>0</v>
      </c>
    </row>
    <row r="197" spans="1:41" s="65" customFormat="1" ht="15" customHeight="1" thickBot="1">
      <c r="A197" s="67">
        <v>8</v>
      </c>
      <c r="B197" s="44">
        <v>25322552</v>
      </c>
      <c r="C197" s="45" t="s">
        <v>187</v>
      </c>
      <c r="D197" s="68">
        <v>7</v>
      </c>
      <c r="E197" s="69">
        <v>2.13</v>
      </c>
      <c r="F197" s="58"/>
      <c r="G197" s="69"/>
      <c r="H197" s="70">
        <v>74698.863543387066</v>
      </c>
      <c r="I197" s="70">
        <f t="shared" si="112"/>
        <v>76939.829449688681</v>
      </c>
      <c r="J197" s="71">
        <f t="shared" si="113"/>
        <v>96174.786812110848</v>
      </c>
      <c r="K197" s="246">
        <f t="shared" si="73"/>
        <v>0</v>
      </c>
      <c r="L197" s="240"/>
      <c r="M197" s="73">
        <v>1000</v>
      </c>
      <c r="N197" s="180">
        <f t="shared" si="100"/>
        <v>0</v>
      </c>
      <c r="O197" s="178">
        <f t="shared" si="74"/>
        <v>0</v>
      </c>
      <c r="P197" s="177">
        <f t="shared" si="101"/>
        <v>0</v>
      </c>
      <c r="Q197" s="178">
        <f t="shared" si="75"/>
        <v>0</v>
      </c>
      <c r="R197" s="177">
        <f t="shared" si="101"/>
        <v>0</v>
      </c>
      <c r="S197" s="178">
        <f t="shared" si="76"/>
        <v>0</v>
      </c>
      <c r="T197" s="177">
        <f t="shared" si="102"/>
        <v>0</v>
      </c>
      <c r="U197" s="179">
        <f t="shared" si="77"/>
        <v>0</v>
      </c>
      <c r="V197" s="177">
        <f t="shared" si="103"/>
        <v>0</v>
      </c>
      <c r="W197" s="178">
        <f t="shared" si="78"/>
        <v>0</v>
      </c>
      <c r="X197" s="177">
        <f t="shared" si="104"/>
        <v>0</v>
      </c>
      <c r="Y197" s="178">
        <f t="shared" si="79"/>
        <v>0</v>
      </c>
      <c r="Z197" s="177">
        <f t="shared" si="105"/>
        <v>0</v>
      </c>
      <c r="AA197" s="178">
        <f t="shared" si="80"/>
        <v>0</v>
      </c>
      <c r="AB197" s="177">
        <f t="shared" si="106"/>
        <v>0</v>
      </c>
      <c r="AC197" s="178">
        <f t="shared" si="81"/>
        <v>0</v>
      </c>
      <c r="AD197" s="177">
        <f t="shared" si="107"/>
        <v>0</v>
      </c>
      <c r="AE197" s="179">
        <f t="shared" si="82"/>
        <v>0</v>
      </c>
      <c r="AF197" s="177">
        <f t="shared" si="107"/>
        <v>0</v>
      </c>
      <c r="AG197" s="178">
        <f t="shared" si="83"/>
        <v>0</v>
      </c>
      <c r="AH197" s="220">
        <f t="shared" si="108"/>
        <v>0</v>
      </c>
      <c r="AI197" s="179">
        <f t="shared" si="84"/>
        <v>0</v>
      </c>
      <c r="AJ197" s="177">
        <f t="shared" si="109"/>
        <v>0</v>
      </c>
      <c r="AK197" s="178">
        <f t="shared" si="85"/>
        <v>0</v>
      </c>
      <c r="AL197" s="177">
        <f t="shared" si="110"/>
        <v>0</v>
      </c>
      <c r="AM197" s="178">
        <f t="shared" si="86"/>
        <v>0</v>
      </c>
      <c r="AN197" s="220">
        <f t="shared" si="111"/>
        <v>0</v>
      </c>
      <c r="AO197" s="117">
        <f t="shared" si="87"/>
        <v>0</v>
      </c>
    </row>
    <row r="198" spans="1:41" s="139" customFormat="1" ht="15" customHeight="1" thickTop="1">
      <c r="A198" s="151" t="s">
        <v>758</v>
      </c>
      <c r="B198" s="129"/>
      <c r="C198" s="130"/>
      <c r="D198" s="131"/>
      <c r="E198" s="132"/>
      <c r="F198" s="133"/>
      <c r="G198" s="134"/>
      <c r="H198" s="135"/>
      <c r="I198" s="135"/>
      <c r="J198" s="135"/>
      <c r="K198" s="245"/>
      <c r="L198" s="136"/>
      <c r="M198" s="184"/>
      <c r="N198" s="201"/>
      <c r="O198" s="202"/>
      <c r="P198" s="187"/>
      <c r="Q198" s="185"/>
      <c r="R198" s="187"/>
      <c r="S198" s="185"/>
      <c r="T198" s="187"/>
      <c r="U198" s="136"/>
      <c r="V198" s="187"/>
      <c r="W198" s="185"/>
      <c r="X198" s="187"/>
      <c r="Y198" s="185"/>
      <c r="Z198" s="187"/>
      <c r="AA198" s="185"/>
      <c r="AB198" s="187"/>
      <c r="AC198" s="185"/>
      <c r="AD198" s="187"/>
      <c r="AE198" s="136"/>
      <c r="AF198" s="226"/>
      <c r="AG198" s="210"/>
      <c r="AH198" s="209"/>
      <c r="AI198" s="136"/>
      <c r="AJ198" s="226"/>
      <c r="AK198" s="210">
        <f t="shared" si="85"/>
        <v>0</v>
      </c>
      <c r="AL198" s="226"/>
      <c r="AM198" s="210">
        <f t="shared" si="86"/>
        <v>0</v>
      </c>
      <c r="AN198" s="209"/>
      <c r="AO198" s="138">
        <f t="shared" si="87"/>
        <v>0</v>
      </c>
    </row>
    <row r="199" spans="1:41" s="65" customFormat="1" ht="15" customHeight="1">
      <c r="A199" s="60">
        <v>1</v>
      </c>
      <c r="B199" s="42">
        <v>25332501</v>
      </c>
      <c r="C199" s="43" t="s">
        <v>188</v>
      </c>
      <c r="D199" s="74">
        <v>7</v>
      </c>
      <c r="E199" s="75">
        <v>0.37</v>
      </c>
      <c r="F199" s="56"/>
      <c r="G199" s="62"/>
      <c r="H199" s="63">
        <v>6196.5099665831631</v>
      </c>
      <c r="I199" s="63">
        <f>H199*1.03</f>
        <v>6382.4052655806581</v>
      </c>
      <c r="J199" s="64">
        <f>I199/0.8</f>
        <v>7978.006581975822</v>
      </c>
      <c r="K199" s="243">
        <f t="shared" si="73"/>
        <v>0</v>
      </c>
      <c r="L199" s="238"/>
      <c r="M199" s="72">
        <v>2000</v>
      </c>
      <c r="N199" s="175">
        <f t="shared" si="100"/>
        <v>0</v>
      </c>
      <c r="O199" s="178">
        <f t="shared" si="74"/>
        <v>0</v>
      </c>
      <c r="P199" s="177">
        <f t="shared" si="101"/>
        <v>0</v>
      </c>
      <c r="Q199" s="178">
        <f t="shared" si="75"/>
        <v>0</v>
      </c>
      <c r="R199" s="177">
        <f t="shared" si="101"/>
        <v>0</v>
      </c>
      <c r="S199" s="178">
        <f t="shared" si="76"/>
        <v>0</v>
      </c>
      <c r="T199" s="177">
        <f t="shared" ref="T199:T237" si="114">U199/1.1</f>
        <v>0</v>
      </c>
      <c r="U199" s="179">
        <f t="shared" si="77"/>
        <v>0</v>
      </c>
      <c r="V199" s="177">
        <f t="shared" ref="V199:V237" si="115">W199/1.1</f>
        <v>0</v>
      </c>
      <c r="W199" s="178">
        <f t="shared" si="78"/>
        <v>0</v>
      </c>
      <c r="X199" s="177">
        <f t="shared" ref="X199:X237" si="116">Y199/1.1</f>
        <v>0</v>
      </c>
      <c r="Y199" s="178">
        <f t="shared" si="79"/>
        <v>0</v>
      </c>
      <c r="Z199" s="177">
        <f t="shared" ref="Z199:Z237" si="117">AA199/1.1</f>
        <v>0</v>
      </c>
      <c r="AA199" s="178">
        <f t="shared" si="80"/>
        <v>0</v>
      </c>
      <c r="AB199" s="177">
        <f t="shared" ref="AB199:AB237" si="118">AC199/1.1</f>
        <v>0</v>
      </c>
      <c r="AC199" s="178">
        <f t="shared" si="81"/>
        <v>0</v>
      </c>
      <c r="AD199" s="177">
        <f t="shared" ref="AD199:AF237" si="119">AE199/1.1</f>
        <v>0</v>
      </c>
      <c r="AE199" s="179">
        <f t="shared" si="82"/>
        <v>0</v>
      </c>
      <c r="AF199" s="177">
        <f t="shared" si="119"/>
        <v>0</v>
      </c>
      <c r="AG199" s="178">
        <f t="shared" si="83"/>
        <v>0</v>
      </c>
      <c r="AH199" s="220">
        <f t="shared" ref="AH199:AH237" si="120">AI199/1.1</f>
        <v>0</v>
      </c>
      <c r="AI199" s="179">
        <f t="shared" si="84"/>
        <v>0</v>
      </c>
      <c r="AJ199" s="177">
        <f t="shared" ref="AJ199:AJ237" si="121">AK199/1.1</f>
        <v>0</v>
      </c>
      <c r="AK199" s="178">
        <f t="shared" si="85"/>
        <v>0</v>
      </c>
      <c r="AL199" s="177">
        <f t="shared" ref="AL199:AL237" si="122">AM199/1.1</f>
        <v>0</v>
      </c>
      <c r="AM199" s="178">
        <f t="shared" si="86"/>
        <v>0</v>
      </c>
      <c r="AN199" s="220">
        <f t="shared" ref="AN199:AN237" si="123">AO199/1.1</f>
        <v>0</v>
      </c>
      <c r="AO199" s="117">
        <f t="shared" si="87"/>
        <v>0</v>
      </c>
    </row>
    <row r="200" spans="1:41" s="65" customFormat="1" ht="15" customHeight="1">
      <c r="A200" s="66">
        <v>2</v>
      </c>
      <c r="B200" s="42">
        <v>25332502</v>
      </c>
      <c r="C200" s="43" t="s">
        <v>189</v>
      </c>
      <c r="D200" s="74">
        <v>7</v>
      </c>
      <c r="E200" s="75">
        <v>0.42</v>
      </c>
      <c r="F200" s="56"/>
      <c r="G200" s="62"/>
      <c r="H200" s="63">
        <v>7295.2984962224782</v>
      </c>
      <c r="I200" s="63">
        <f t="shared" ref="I200:I237" si="124">H200*1.03</f>
        <v>7514.157451109153</v>
      </c>
      <c r="J200" s="64">
        <f t="shared" ref="J200:J237" si="125">I200/0.8</f>
        <v>9392.6968138864413</v>
      </c>
      <c r="K200" s="243">
        <f t="shared" si="73"/>
        <v>0</v>
      </c>
      <c r="L200" s="238"/>
      <c r="M200" s="72">
        <v>2000</v>
      </c>
      <c r="N200" s="175">
        <f t="shared" si="100"/>
        <v>0</v>
      </c>
      <c r="O200" s="178">
        <f t="shared" si="74"/>
        <v>0</v>
      </c>
      <c r="P200" s="177">
        <f t="shared" si="101"/>
        <v>0</v>
      </c>
      <c r="Q200" s="178">
        <f t="shared" si="75"/>
        <v>0</v>
      </c>
      <c r="R200" s="177">
        <f t="shared" si="101"/>
        <v>0</v>
      </c>
      <c r="S200" s="178">
        <f t="shared" si="76"/>
        <v>0</v>
      </c>
      <c r="T200" s="177">
        <f t="shared" si="114"/>
        <v>0</v>
      </c>
      <c r="U200" s="179">
        <f t="shared" si="77"/>
        <v>0</v>
      </c>
      <c r="V200" s="177">
        <f t="shared" si="115"/>
        <v>0</v>
      </c>
      <c r="W200" s="178">
        <f t="shared" si="78"/>
        <v>0</v>
      </c>
      <c r="X200" s="177">
        <f t="shared" si="116"/>
        <v>0</v>
      </c>
      <c r="Y200" s="178">
        <f t="shared" si="79"/>
        <v>0</v>
      </c>
      <c r="Z200" s="177">
        <f t="shared" si="117"/>
        <v>0</v>
      </c>
      <c r="AA200" s="178">
        <f t="shared" si="80"/>
        <v>0</v>
      </c>
      <c r="AB200" s="177">
        <f t="shared" si="118"/>
        <v>0</v>
      </c>
      <c r="AC200" s="178">
        <f t="shared" si="81"/>
        <v>0</v>
      </c>
      <c r="AD200" s="177">
        <f t="shared" si="119"/>
        <v>0</v>
      </c>
      <c r="AE200" s="179">
        <f t="shared" si="82"/>
        <v>0</v>
      </c>
      <c r="AF200" s="177">
        <f t="shared" si="119"/>
        <v>0</v>
      </c>
      <c r="AG200" s="178">
        <f t="shared" si="83"/>
        <v>0</v>
      </c>
      <c r="AH200" s="220">
        <f t="shared" si="120"/>
        <v>0</v>
      </c>
      <c r="AI200" s="179">
        <f t="shared" si="84"/>
        <v>0</v>
      </c>
      <c r="AJ200" s="177">
        <f t="shared" si="121"/>
        <v>0</v>
      </c>
      <c r="AK200" s="178">
        <f t="shared" si="85"/>
        <v>0</v>
      </c>
      <c r="AL200" s="177">
        <f t="shared" si="122"/>
        <v>0</v>
      </c>
      <c r="AM200" s="178">
        <f t="shared" si="86"/>
        <v>0</v>
      </c>
      <c r="AN200" s="220">
        <f t="shared" si="123"/>
        <v>0</v>
      </c>
      <c r="AO200" s="117">
        <f t="shared" si="87"/>
        <v>0</v>
      </c>
    </row>
    <row r="201" spans="1:41" s="65" customFormat="1" ht="15" customHeight="1">
      <c r="A201" s="66">
        <v>3</v>
      </c>
      <c r="B201" s="42">
        <v>25332503</v>
      </c>
      <c r="C201" s="43" t="s">
        <v>190</v>
      </c>
      <c r="D201" s="74">
        <v>7</v>
      </c>
      <c r="E201" s="75">
        <v>0.45</v>
      </c>
      <c r="F201" s="56"/>
      <c r="G201" s="62"/>
      <c r="H201" s="63">
        <v>8015.1409500203445</v>
      </c>
      <c r="I201" s="63">
        <f t="shared" si="124"/>
        <v>8255.5951785209545</v>
      </c>
      <c r="J201" s="64">
        <f t="shared" si="125"/>
        <v>10319.493973151193</v>
      </c>
      <c r="K201" s="243">
        <f t="shared" si="73"/>
        <v>0</v>
      </c>
      <c r="L201" s="238"/>
      <c r="M201" s="72">
        <v>2000</v>
      </c>
      <c r="N201" s="175">
        <f t="shared" si="100"/>
        <v>0</v>
      </c>
      <c r="O201" s="178">
        <f t="shared" si="74"/>
        <v>0</v>
      </c>
      <c r="P201" s="177">
        <f t="shared" si="101"/>
        <v>0</v>
      </c>
      <c r="Q201" s="178">
        <f t="shared" si="75"/>
        <v>0</v>
      </c>
      <c r="R201" s="177">
        <f t="shared" si="101"/>
        <v>0</v>
      </c>
      <c r="S201" s="178">
        <f t="shared" si="76"/>
        <v>0</v>
      </c>
      <c r="T201" s="177">
        <f t="shared" si="114"/>
        <v>0</v>
      </c>
      <c r="U201" s="179">
        <f t="shared" si="77"/>
        <v>0</v>
      </c>
      <c r="V201" s="177">
        <f t="shared" si="115"/>
        <v>0</v>
      </c>
      <c r="W201" s="178">
        <f t="shared" si="78"/>
        <v>0</v>
      </c>
      <c r="X201" s="177">
        <f t="shared" si="116"/>
        <v>0</v>
      </c>
      <c r="Y201" s="178">
        <f t="shared" si="79"/>
        <v>0</v>
      </c>
      <c r="Z201" s="177">
        <f t="shared" si="117"/>
        <v>0</v>
      </c>
      <c r="AA201" s="178">
        <f t="shared" si="80"/>
        <v>0</v>
      </c>
      <c r="AB201" s="177">
        <f t="shared" si="118"/>
        <v>0</v>
      </c>
      <c r="AC201" s="178">
        <f t="shared" si="81"/>
        <v>0</v>
      </c>
      <c r="AD201" s="177">
        <f t="shared" si="119"/>
        <v>0</v>
      </c>
      <c r="AE201" s="179">
        <f t="shared" si="82"/>
        <v>0</v>
      </c>
      <c r="AF201" s="177">
        <f t="shared" si="119"/>
        <v>0</v>
      </c>
      <c r="AG201" s="178">
        <f t="shared" si="83"/>
        <v>0</v>
      </c>
      <c r="AH201" s="220">
        <f t="shared" si="120"/>
        <v>0</v>
      </c>
      <c r="AI201" s="179">
        <f t="shared" si="84"/>
        <v>0</v>
      </c>
      <c r="AJ201" s="177">
        <f t="shared" si="121"/>
        <v>0</v>
      </c>
      <c r="AK201" s="178">
        <f t="shared" si="85"/>
        <v>0</v>
      </c>
      <c r="AL201" s="177">
        <f t="shared" si="122"/>
        <v>0</v>
      </c>
      <c r="AM201" s="178">
        <f t="shared" si="86"/>
        <v>0</v>
      </c>
      <c r="AN201" s="220">
        <f t="shared" si="123"/>
        <v>0</v>
      </c>
      <c r="AO201" s="117">
        <f t="shared" si="87"/>
        <v>0</v>
      </c>
    </row>
    <row r="202" spans="1:41" s="65" customFormat="1" ht="15" customHeight="1">
      <c r="A202" s="66">
        <v>4</v>
      </c>
      <c r="B202" s="42">
        <v>25332504</v>
      </c>
      <c r="C202" s="43" t="s">
        <v>740</v>
      </c>
      <c r="D202" s="74">
        <v>7</v>
      </c>
      <c r="E202" s="75">
        <v>0.52</v>
      </c>
      <c r="F202" s="56"/>
      <c r="G202" s="62"/>
      <c r="H202" s="63">
        <v>9880.1458065333954</v>
      </c>
      <c r="I202" s="63">
        <f t="shared" si="124"/>
        <v>10176.550180729397</v>
      </c>
      <c r="J202" s="64">
        <f t="shared" si="125"/>
        <v>12720.687725911745</v>
      </c>
      <c r="K202" s="243">
        <f t="shared" si="73"/>
        <v>0</v>
      </c>
      <c r="L202" s="238"/>
      <c r="M202" s="72">
        <v>2000</v>
      </c>
      <c r="N202" s="175">
        <f t="shared" si="100"/>
        <v>0</v>
      </c>
      <c r="O202" s="178">
        <f t="shared" si="74"/>
        <v>0</v>
      </c>
      <c r="P202" s="177">
        <f t="shared" si="101"/>
        <v>0</v>
      </c>
      <c r="Q202" s="178">
        <f t="shared" si="75"/>
        <v>0</v>
      </c>
      <c r="R202" s="177">
        <f t="shared" si="101"/>
        <v>0</v>
      </c>
      <c r="S202" s="178">
        <f t="shared" si="76"/>
        <v>0</v>
      </c>
      <c r="T202" s="177">
        <f t="shared" si="114"/>
        <v>0</v>
      </c>
      <c r="U202" s="179">
        <f t="shared" si="77"/>
        <v>0</v>
      </c>
      <c r="V202" s="177">
        <f t="shared" si="115"/>
        <v>0</v>
      </c>
      <c r="W202" s="178">
        <f t="shared" si="78"/>
        <v>0</v>
      </c>
      <c r="X202" s="177">
        <f t="shared" si="116"/>
        <v>0</v>
      </c>
      <c r="Y202" s="178">
        <f t="shared" si="79"/>
        <v>0</v>
      </c>
      <c r="Z202" s="177">
        <f t="shared" si="117"/>
        <v>0</v>
      </c>
      <c r="AA202" s="178">
        <f t="shared" si="80"/>
        <v>0</v>
      </c>
      <c r="AB202" s="177">
        <f t="shared" si="118"/>
        <v>0</v>
      </c>
      <c r="AC202" s="178">
        <f t="shared" si="81"/>
        <v>0</v>
      </c>
      <c r="AD202" s="177">
        <f t="shared" si="119"/>
        <v>0</v>
      </c>
      <c r="AE202" s="179">
        <f t="shared" si="82"/>
        <v>0</v>
      </c>
      <c r="AF202" s="177">
        <f t="shared" si="119"/>
        <v>0</v>
      </c>
      <c r="AG202" s="178">
        <f t="shared" si="83"/>
        <v>0</v>
      </c>
      <c r="AH202" s="220">
        <f t="shared" si="120"/>
        <v>0</v>
      </c>
      <c r="AI202" s="179">
        <f t="shared" si="84"/>
        <v>0</v>
      </c>
      <c r="AJ202" s="177">
        <f t="shared" si="121"/>
        <v>0</v>
      </c>
      <c r="AK202" s="178">
        <f t="shared" si="85"/>
        <v>0</v>
      </c>
      <c r="AL202" s="177">
        <f t="shared" si="122"/>
        <v>0</v>
      </c>
      <c r="AM202" s="178">
        <f t="shared" si="86"/>
        <v>0</v>
      </c>
      <c r="AN202" s="220">
        <f t="shared" si="123"/>
        <v>0</v>
      </c>
      <c r="AO202" s="117">
        <f t="shared" si="87"/>
        <v>0</v>
      </c>
    </row>
    <row r="203" spans="1:41" s="65" customFormat="1" ht="15" customHeight="1">
      <c r="A203" s="66">
        <v>5</v>
      </c>
      <c r="B203" s="42">
        <v>25332505</v>
      </c>
      <c r="C203" s="43" t="s">
        <v>741</v>
      </c>
      <c r="D203" s="74">
        <v>7</v>
      </c>
      <c r="E203" s="75">
        <v>0.6</v>
      </c>
      <c r="F203" s="56"/>
      <c r="G203" s="62"/>
      <c r="H203" s="63">
        <v>12277.096164626564</v>
      </c>
      <c r="I203" s="63">
        <f t="shared" si="124"/>
        <v>12645.409049565362</v>
      </c>
      <c r="J203" s="64">
        <f t="shared" si="125"/>
        <v>15806.761311956701</v>
      </c>
      <c r="K203" s="243">
        <f t="shared" ref="K203:K266" si="126">L203/1.1</f>
        <v>0</v>
      </c>
      <c r="L203" s="238"/>
      <c r="M203" s="72">
        <v>2000</v>
      </c>
      <c r="N203" s="175">
        <f t="shared" si="100"/>
        <v>0</v>
      </c>
      <c r="O203" s="178">
        <f t="shared" si="74"/>
        <v>0</v>
      </c>
      <c r="P203" s="177">
        <f t="shared" si="101"/>
        <v>0</v>
      </c>
      <c r="Q203" s="178">
        <f t="shared" si="75"/>
        <v>0</v>
      </c>
      <c r="R203" s="177">
        <f t="shared" si="101"/>
        <v>0</v>
      </c>
      <c r="S203" s="178">
        <f t="shared" si="76"/>
        <v>0</v>
      </c>
      <c r="T203" s="177">
        <f t="shared" si="114"/>
        <v>0</v>
      </c>
      <c r="U203" s="179">
        <f t="shared" si="77"/>
        <v>0</v>
      </c>
      <c r="V203" s="177">
        <f t="shared" si="115"/>
        <v>0</v>
      </c>
      <c r="W203" s="178">
        <f t="shared" si="78"/>
        <v>0</v>
      </c>
      <c r="X203" s="177">
        <f t="shared" si="116"/>
        <v>0</v>
      </c>
      <c r="Y203" s="178">
        <f t="shared" si="79"/>
        <v>0</v>
      </c>
      <c r="Z203" s="177">
        <f t="shared" si="117"/>
        <v>0</v>
      </c>
      <c r="AA203" s="178">
        <f t="shared" si="80"/>
        <v>0</v>
      </c>
      <c r="AB203" s="177">
        <f t="shared" si="118"/>
        <v>0</v>
      </c>
      <c r="AC203" s="178">
        <f t="shared" si="81"/>
        <v>0</v>
      </c>
      <c r="AD203" s="177">
        <f t="shared" si="119"/>
        <v>0</v>
      </c>
      <c r="AE203" s="179">
        <f t="shared" si="82"/>
        <v>0</v>
      </c>
      <c r="AF203" s="177">
        <f t="shared" si="119"/>
        <v>0</v>
      </c>
      <c r="AG203" s="178">
        <f t="shared" si="83"/>
        <v>0</v>
      </c>
      <c r="AH203" s="220">
        <f t="shared" si="120"/>
        <v>0</v>
      </c>
      <c r="AI203" s="179">
        <f t="shared" si="84"/>
        <v>0</v>
      </c>
      <c r="AJ203" s="177">
        <f t="shared" si="121"/>
        <v>0</v>
      </c>
      <c r="AK203" s="178">
        <f t="shared" si="85"/>
        <v>0</v>
      </c>
      <c r="AL203" s="177">
        <f t="shared" si="122"/>
        <v>0</v>
      </c>
      <c r="AM203" s="178">
        <f t="shared" si="86"/>
        <v>0</v>
      </c>
      <c r="AN203" s="220">
        <f t="shared" si="123"/>
        <v>0</v>
      </c>
      <c r="AO203" s="117">
        <f t="shared" si="87"/>
        <v>0</v>
      </c>
    </row>
    <row r="204" spans="1:41" s="65" customFormat="1" ht="15" customHeight="1">
      <c r="A204" s="66">
        <v>6</v>
      </c>
      <c r="B204" s="42">
        <v>25332506</v>
      </c>
      <c r="C204" s="43" t="s">
        <v>742</v>
      </c>
      <c r="D204" s="74">
        <v>7</v>
      </c>
      <c r="E204" s="75">
        <v>0.67</v>
      </c>
      <c r="F204" s="56"/>
      <c r="G204" s="62"/>
      <c r="H204" s="63">
        <v>14600.324533603793</v>
      </c>
      <c r="I204" s="63">
        <f t="shared" si="124"/>
        <v>15038.334269611907</v>
      </c>
      <c r="J204" s="64">
        <f t="shared" si="125"/>
        <v>18797.917837014884</v>
      </c>
      <c r="K204" s="243">
        <f t="shared" si="126"/>
        <v>0</v>
      </c>
      <c r="L204" s="238"/>
      <c r="M204" s="72">
        <v>2000</v>
      </c>
      <c r="N204" s="175">
        <f t="shared" si="100"/>
        <v>0</v>
      </c>
      <c r="O204" s="178">
        <f t="shared" ref="O204:O267" si="127">L204-L204*10/100</f>
        <v>0</v>
      </c>
      <c r="P204" s="177">
        <f t="shared" si="101"/>
        <v>0</v>
      </c>
      <c r="Q204" s="178">
        <f t="shared" ref="Q204:Q267" si="128">L204-L204*11/100</f>
        <v>0</v>
      </c>
      <c r="R204" s="177">
        <f t="shared" si="101"/>
        <v>0</v>
      </c>
      <c r="S204" s="178">
        <f t="shared" ref="S204:S267" si="129">L204-L204*12/100</f>
        <v>0</v>
      </c>
      <c r="T204" s="177">
        <f t="shared" si="114"/>
        <v>0</v>
      </c>
      <c r="U204" s="179">
        <f t="shared" ref="U204:U267" si="130">L204-L204*13/100</f>
        <v>0</v>
      </c>
      <c r="V204" s="177">
        <f t="shared" si="115"/>
        <v>0</v>
      </c>
      <c r="W204" s="178">
        <f t="shared" ref="W204:W267" si="131">L204-L204*14/100</f>
        <v>0</v>
      </c>
      <c r="X204" s="177">
        <f t="shared" si="116"/>
        <v>0</v>
      </c>
      <c r="Y204" s="178">
        <f t="shared" ref="Y204:Y267" si="132">L204-L204*15/100</f>
        <v>0</v>
      </c>
      <c r="Z204" s="177">
        <f t="shared" si="117"/>
        <v>0</v>
      </c>
      <c r="AA204" s="178">
        <f t="shared" ref="AA204:AA267" si="133">L204-L204*16/100</f>
        <v>0</v>
      </c>
      <c r="AB204" s="177">
        <f t="shared" si="118"/>
        <v>0</v>
      </c>
      <c r="AC204" s="178">
        <f t="shared" ref="AC204:AC267" si="134">L204-L204*17/100</f>
        <v>0</v>
      </c>
      <c r="AD204" s="177">
        <f t="shared" si="119"/>
        <v>0</v>
      </c>
      <c r="AE204" s="179">
        <f t="shared" ref="AE204:AE267" si="135">L204-L204*18/100</f>
        <v>0</v>
      </c>
      <c r="AF204" s="177">
        <f t="shared" si="119"/>
        <v>0</v>
      </c>
      <c r="AG204" s="178">
        <f t="shared" ref="AG204:AG267" si="136">L204-L204*19/100</f>
        <v>0</v>
      </c>
      <c r="AH204" s="220">
        <f t="shared" si="120"/>
        <v>0</v>
      </c>
      <c r="AI204" s="179">
        <f t="shared" ref="AI204:AI267" si="137">L204-L204*20/100</f>
        <v>0</v>
      </c>
      <c r="AJ204" s="177">
        <f t="shared" si="121"/>
        <v>0</v>
      </c>
      <c r="AK204" s="178">
        <f t="shared" ref="AK204:AK267" si="138">L204-L204*21/100</f>
        <v>0</v>
      </c>
      <c r="AL204" s="177">
        <f t="shared" si="122"/>
        <v>0</v>
      </c>
      <c r="AM204" s="178">
        <f t="shared" ref="AM204:AM267" si="139">L204-L204*22/100</f>
        <v>0</v>
      </c>
      <c r="AN204" s="220">
        <f t="shared" si="123"/>
        <v>0</v>
      </c>
      <c r="AO204" s="117">
        <f t="shared" ref="AO204:AO267" si="140">L204-L204*23/100</f>
        <v>0</v>
      </c>
    </row>
    <row r="205" spans="1:41" s="65" customFormat="1" ht="15" customHeight="1">
      <c r="A205" s="66">
        <v>7</v>
      </c>
      <c r="B205" s="42">
        <v>25332507</v>
      </c>
      <c r="C205" s="43" t="s">
        <v>743</v>
      </c>
      <c r="D205" s="74">
        <v>7</v>
      </c>
      <c r="E205" s="75">
        <v>0.75</v>
      </c>
      <c r="F205" s="56"/>
      <c r="G205" s="62"/>
      <c r="H205" s="63">
        <v>16950.206473202819</v>
      </c>
      <c r="I205" s="63">
        <f t="shared" si="124"/>
        <v>17458.712667398904</v>
      </c>
      <c r="J205" s="64">
        <f t="shared" si="125"/>
        <v>21823.390834248628</v>
      </c>
      <c r="K205" s="243">
        <f t="shared" si="126"/>
        <v>0</v>
      </c>
      <c r="L205" s="238"/>
      <c r="M205" s="72">
        <v>2000</v>
      </c>
      <c r="N205" s="175">
        <f t="shared" si="100"/>
        <v>0</v>
      </c>
      <c r="O205" s="178">
        <f t="shared" si="127"/>
        <v>0</v>
      </c>
      <c r="P205" s="177">
        <f t="shared" si="101"/>
        <v>0</v>
      </c>
      <c r="Q205" s="178">
        <f t="shared" si="128"/>
        <v>0</v>
      </c>
      <c r="R205" s="177">
        <f t="shared" si="101"/>
        <v>0</v>
      </c>
      <c r="S205" s="178">
        <f t="shared" si="129"/>
        <v>0</v>
      </c>
      <c r="T205" s="177">
        <f t="shared" si="114"/>
        <v>0</v>
      </c>
      <c r="U205" s="179">
        <f t="shared" si="130"/>
        <v>0</v>
      </c>
      <c r="V205" s="177">
        <f t="shared" si="115"/>
        <v>0</v>
      </c>
      <c r="W205" s="178">
        <f t="shared" si="131"/>
        <v>0</v>
      </c>
      <c r="X205" s="177">
        <f t="shared" si="116"/>
        <v>0</v>
      </c>
      <c r="Y205" s="178">
        <f t="shared" si="132"/>
        <v>0</v>
      </c>
      <c r="Z205" s="177">
        <f t="shared" si="117"/>
        <v>0</v>
      </c>
      <c r="AA205" s="178">
        <f t="shared" si="133"/>
        <v>0</v>
      </c>
      <c r="AB205" s="177">
        <f t="shared" si="118"/>
        <v>0</v>
      </c>
      <c r="AC205" s="178">
        <f t="shared" si="134"/>
        <v>0</v>
      </c>
      <c r="AD205" s="177">
        <f t="shared" si="119"/>
        <v>0</v>
      </c>
      <c r="AE205" s="179">
        <f t="shared" si="135"/>
        <v>0</v>
      </c>
      <c r="AF205" s="177">
        <f t="shared" si="119"/>
        <v>0</v>
      </c>
      <c r="AG205" s="178">
        <f t="shared" si="136"/>
        <v>0</v>
      </c>
      <c r="AH205" s="220">
        <f t="shared" si="120"/>
        <v>0</v>
      </c>
      <c r="AI205" s="179">
        <f t="shared" si="137"/>
        <v>0</v>
      </c>
      <c r="AJ205" s="177">
        <f t="shared" si="121"/>
        <v>0</v>
      </c>
      <c r="AK205" s="178">
        <f t="shared" si="138"/>
        <v>0</v>
      </c>
      <c r="AL205" s="177">
        <f t="shared" si="122"/>
        <v>0</v>
      </c>
      <c r="AM205" s="178">
        <f t="shared" si="139"/>
        <v>0</v>
      </c>
      <c r="AN205" s="220">
        <f t="shared" si="123"/>
        <v>0</v>
      </c>
      <c r="AO205" s="117">
        <f t="shared" si="140"/>
        <v>0</v>
      </c>
    </row>
    <row r="206" spans="1:41" s="65" customFormat="1" ht="15" customHeight="1">
      <c r="A206" s="66">
        <v>8</v>
      </c>
      <c r="B206" s="42">
        <v>25332508</v>
      </c>
      <c r="C206" s="43" t="s">
        <v>744</v>
      </c>
      <c r="D206" s="74">
        <v>7</v>
      </c>
      <c r="E206" s="75">
        <v>0.8</v>
      </c>
      <c r="F206" s="56"/>
      <c r="G206" s="62"/>
      <c r="H206" s="63">
        <v>18881.366018705328</v>
      </c>
      <c r="I206" s="63">
        <f t="shared" si="124"/>
        <v>19447.80699926649</v>
      </c>
      <c r="J206" s="64">
        <f t="shared" si="125"/>
        <v>24309.75874908311</v>
      </c>
      <c r="K206" s="243">
        <f t="shared" si="126"/>
        <v>0</v>
      </c>
      <c r="L206" s="238"/>
      <c r="M206" s="72">
        <v>2000</v>
      </c>
      <c r="N206" s="175">
        <f t="shared" si="100"/>
        <v>0</v>
      </c>
      <c r="O206" s="178">
        <f t="shared" si="127"/>
        <v>0</v>
      </c>
      <c r="P206" s="177">
        <f t="shared" si="101"/>
        <v>0</v>
      </c>
      <c r="Q206" s="178">
        <f t="shared" si="128"/>
        <v>0</v>
      </c>
      <c r="R206" s="177">
        <f t="shared" si="101"/>
        <v>0</v>
      </c>
      <c r="S206" s="178">
        <f t="shared" si="129"/>
        <v>0</v>
      </c>
      <c r="T206" s="177">
        <f t="shared" si="114"/>
        <v>0</v>
      </c>
      <c r="U206" s="179">
        <f t="shared" si="130"/>
        <v>0</v>
      </c>
      <c r="V206" s="177">
        <f t="shared" si="115"/>
        <v>0</v>
      </c>
      <c r="W206" s="178">
        <f t="shared" si="131"/>
        <v>0</v>
      </c>
      <c r="X206" s="177">
        <f t="shared" si="116"/>
        <v>0</v>
      </c>
      <c r="Y206" s="178">
        <f t="shared" si="132"/>
        <v>0</v>
      </c>
      <c r="Z206" s="177">
        <f t="shared" si="117"/>
        <v>0</v>
      </c>
      <c r="AA206" s="178">
        <f t="shared" si="133"/>
        <v>0</v>
      </c>
      <c r="AB206" s="177">
        <f t="shared" si="118"/>
        <v>0</v>
      </c>
      <c r="AC206" s="178">
        <f t="shared" si="134"/>
        <v>0</v>
      </c>
      <c r="AD206" s="177">
        <f t="shared" si="119"/>
        <v>0</v>
      </c>
      <c r="AE206" s="179">
        <f t="shared" si="135"/>
        <v>0</v>
      </c>
      <c r="AF206" s="177">
        <f t="shared" si="119"/>
        <v>0</v>
      </c>
      <c r="AG206" s="178">
        <f t="shared" si="136"/>
        <v>0</v>
      </c>
      <c r="AH206" s="220">
        <f t="shared" si="120"/>
        <v>0</v>
      </c>
      <c r="AI206" s="179">
        <f t="shared" si="137"/>
        <v>0</v>
      </c>
      <c r="AJ206" s="177">
        <f t="shared" si="121"/>
        <v>0</v>
      </c>
      <c r="AK206" s="178">
        <f t="shared" si="138"/>
        <v>0</v>
      </c>
      <c r="AL206" s="177">
        <f t="shared" si="122"/>
        <v>0</v>
      </c>
      <c r="AM206" s="178">
        <f t="shared" si="139"/>
        <v>0</v>
      </c>
      <c r="AN206" s="220">
        <f t="shared" si="123"/>
        <v>0</v>
      </c>
      <c r="AO206" s="117">
        <f t="shared" si="140"/>
        <v>0</v>
      </c>
    </row>
    <row r="207" spans="1:41" s="65" customFormat="1" ht="15" customHeight="1">
      <c r="A207" s="66">
        <v>9</v>
      </c>
      <c r="B207" s="42">
        <v>25332509</v>
      </c>
      <c r="C207" s="43" t="s">
        <v>191</v>
      </c>
      <c r="D207" s="74">
        <v>7</v>
      </c>
      <c r="E207" s="75">
        <v>0.85</v>
      </c>
      <c r="F207" s="56"/>
      <c r="G207" s="62"/>
      <c r="H207" s="63">
        <v>20931.488880600129</v>
      </c>
      <c r="I207" s="63">
        <f t="shared" si="124"/>
        <v>21559.433547018132</v>
      </c>
      <c r="J207" s="64">
        <f t="shared" si="125"/>
        <v>26949.291933772663</v>
      </c>
      <c r="K207" s="243">
        <f t="shared" si="126"/>
        <v>0</v>
      </c>
      <c r="L207" s="238"/>
      <c r="M207" s="72">
        <v>2000</v>
      </c>
      <c r="N207" s="175">
        <f t="shared" si="100"/>
        <v>0</v>
      </c>
      <c r="O207" s="178">
        <f t="shared" si="127"/>
        <v>0</v>
      </c>
      <c r="P207" s="177">
        <f t="shared" si="101"/>
        <v>0</v>
      </c>
      <c r="Q207" s="178">
        <f t="shared" si="128"/>
        <v>0</v>
      </c>
      <c r="R207" s="177">
        <f t="shared" si="101"/>
        <v>0</v>
      </c>
      <c r="S207" s="178">
        <f t="shared" si="129"/>
        <v>0</v>
      </c>
      <c r="T207" s="177">
        <f t="shared" si="114"/>
        <v>0</v>
      </c>
      <c r="U207" s="179">
        <f t="shared" si="130"/>
        <v>0</v>
      </c>
      <c r="V207" s="177">
        <f t="shared" si="115"/>
        <v>0</v>
      </c>
      <c r="W207" s="178">
        <f t="shared" si="131"/>
        <v>0</v>
      </c>
      <c r="X207" s="177">
        <f t="shared" si="116"/>
        <v>0</v>
      </c>
      <c r="Y207" s="178">
        <f t="shared" si="132"/>
        <v>0</v>
      </c>
      <c r="Z207" s="177">
        <f t="shared" si="117"/>
        <v>0</v>
      </c>
      <c r="AA207" s="178">
        <f t="shared" si="133"/>
        <v>0</v>
      </c>
      <c r="AB207" s="177">
        <f t="shared" si="118"/>
        <v>0</v>
      </c>
      <c r="AC207" s="178">
        <f t="shared" si="134"/>
        <v>0</v>
      </c>
      <c r="AD207" s="177">
        <f t="shared" si="119"/>
        <v>0</v>
      </c>
      <c r="AE207" s="179">
        <f t="shared" si="135"/>
        <v>0</v>
      </c>
      <c r="AF207" s="177">
        <f t="shared" si="119"/>
        <v>0</v>
      </c>
      <c r="AG207" s="178">
        <f t="shared" si="136"/>
        <v>0</v>
      </c>
      <c r="AH207" s="220">
        <f t="shared" si="120"/>
        <v>0</v>
      </c>
      <c r="AI207" s="179">
        <f t="shared" si="137"/>
        <v>0</v>
      </c>
      <c r="AJ207" s="177">
        <f t="shared" si="121"/>
        <v>0</v>
      </c>
      <c r="AK207" s="178">
        <f t="shared" si="138"/>
        <v>0</v>
      </c>
      <c r="AL207" s="177">
        <f t="shared" si="122"/>
        <v>0</v>
      </c>
      <c r="AM207" s="178">
        <f t="shared" si="139"/>
        <v>0</v>
      </c>
      <c r="AN207" s="220">
        <f t="shared" si="123"/>
        <v>0</v>
      </c>
      <c r="AO207" s="117">
        <f t="shared" si="140"/>
        <v>0</v>
      </c>
    </row>
    <row r="208" spans="1:41" s="65" customFormat="1" ht="15" customHeight="1">
      <c r="A208" s="66">
        <v>10</v>
      </c>
      <c r="B208" s="42">
        <v>25332510</v>
      </c>
      <c r="C208" s="43" t="s">
        <v>192</v>
      </c>
      <c r="D208" s="74">
        <v>7</v>
      </c>
      <c r="E208" s="75">
        <v>0.95</v>
      </c>
      <c r="F208" s="56"/>
      <c r="G208" s="62"/>
      <c r="H208" s="63">
        <v>25415.15018493804</v>
      </c>
      <c r="I208" s="63">
        <f t="shared" si="124"/>
        <v>26177.604690486183</v>
      </c>
      <c r="J208" s="64">
        <f t="shared" si="125"/>
        <v>32722.005863107726</v>
      </c>
      <c r="K208" s="243">
        <f t="shared" si="126"/>
        <v>0</v>
      </c>
      <c r="L208" s="238"/>
      <c r="M208" s="72">
        <v>2000</v>
      </c>
      <c r="N208" s="175">
        <f t="shared" si="100"/>
        <v>0</v>
      </c>
      <c r="O208" s="178">
        <f t="shared" si="127"/>
        <v>0</v>
      </c>
      <c r="P208" s="177">
        <f t="shared" si="101"/>
        <v>0</v>
      </c>
      <c r="Q208" s="178">
        <f t="shared" si="128"/>
        <v>0</v>
      </c>
      <c r="R208" s="177">
        <f t="shared" si="101"/>
        <v>0</v>
      </c>
      <c r="S208" s="178">
        <f t="shared" si="129"/>
        <v>0</v>
      </c>
      <c r="T208" s="177">
        <f t="shared" si="114"/>
        <v>0</v>
      </c>
      <c r="U208" s="179">
        <f t="shared" si="130"/>
        <v>0</v>
      </c>
      <c r="V208" s="177">
        <f t="shared" si="115"/>
        <v>0</v>
      </c>
      <c r="W208" s="178">
        <f t="shared" si="131"/>
        <v>0</v>
      </c>
      <c r="X208" s="177">
        <f t="shared" si="116"/>
        <v>0</v>
      </c>
      <c r="Y208" s="178">
        <f t="shared" si="132"/>
        <v>0</v>
      </c>
      <c r="Z208" s="177">
        <f t="shared" si="117"/>
        <v>0</v>
      </c>
      <c r="AA208" s="178">
        <f t="shared" si="133"/>
        <v>0</v>
      </c>
      <c r="AB208" s="177">
        <f t="shared" si="118"/>
        <v>0</v>
      </c>
      <c r="AC208" s="178">
        <f t="shared" si="134"/>
        <v>0</v>
      </c>
      <c r="AD208" s="177">
        <f t="shared" si="119"/>
        <v>0</v>
      </c>
      <c r="AE208" s="179">
        <f t="shared" si="135"/>
        <v>0</v>
      </c>
      <c r="AF208" s="177">
        <f t="shared" si="119"/>
        <v>0</v>
      </c>
      <c r="AG208" s="178">
        <f t="shared" si="136"/>
        <v>0</v>
      </c>
      <c r="AH208" s="220">
        <f t="shared" si="120"/>
        <v>0</v>
      </c>
      <c r="AI208" s="179">
        <f t="shared" si="137"/>
        <v>0</v>
      </c>
      <c r="AJ208" s="177">
        <f t="shared" si="121"/>
        <v>0</v>
      </c>
      <c r="AK208" s="178">
        <f t="shared" si="138"/>
        <v>0</v>
      </c>
      <c r="AL208" s="177">
        <f t="shared" si="122"/>
        <v>0</v>
      </c>
      <c r="AM208" s="178">
        <f t="shared" si="139"/>
        <v>0</v>
      </c>
      <c r="AN208" s="220">
        <f t="shared" si="123"/>
        <v>0</v>
      </c>
      <c r="AO208" s="117">
        <f t="shared" si="140"/>
        <v>0</v>
      </c>
    </row>
    <row r="209" spans="1:41" s="65" customFormat="1" ht="15" customHeight="1">
      <c r="A209" s="66">
        <v>11</v>
      </c>
      <c r="B209" s="42">
        <v>25332511</v>
      </c>
      <c r="C209" s="43" t="s">
        <v>193</v>
      </c>
      <c r="D209" s="74">
        <v>7</v>
      </c>
      <c r="E209" s="75">
        <v>1</v>
      </c>
      <c r="F209" s="56"/>
      <c r="G209" s="62"/>
      <c r="H209" s="63">
        <v>27807.559947569895</v>
      </c>
      <c r="I209" s="63">
        <f t="shared" si="124"/>
        <v>28641.786745996993</v>
      </c>
      <c r="J209" s="64">
        <f t="shared" si="125"/>
        <v>35802.233432496236</v>
      </c>
      <c r="K209" s="243">
        <f t="shared" si="126"/>
        <v>0</v>
      </c>
      <c r="L209" s="238"/>
      <c r="M209" s="72">
        <v>2000</v>
      </c>
      <c r="N209" s="175">
        <f t="shared" si="100"/>
        <v>0</v>
      </c>
      <c r="O209" s="178">
        <f t="shared" si="127"/>
        <v>0</v>
      </c>
      <c r="P209" s="177">
        <f t="shared" si="101"/>
        <v>0</v>
      </c>
      <c r="Q209" s="178">
        <f t="shared" si="128"/>
        <v>0</v>
      </c>
      <c r="R209" s="177">
        <f t="shared" si="101"/>
        <v>0</v>
      </c>
      <c r="S209" s="178">
        <f t="shared" si="129"/>
        <v>0</v>
      </c>
      <c r="T209" s="177">
        <f t="shared" si="114"/>
        <v>0</v>
      </c>
      <c r="U209" s="179">
        <f t="shared" si="130"/>
        <v>0</v>
      </c>
      <c r="V209" s="177">
        <f t="shared" si="115"/>
        <v>0</v>
      </c>
      <c r="W209" s="178">
        <f t="shared" si="131"/>
        <v>0</v>
      </c>
      <c r="X209" s="177">
        <f t="shared" si="116"/>
        <v>0</v>
      </c>
      <c r="Y209" s="178">
        <f t="shared" si="132"/>
        <v>0</v>
      </c>
      <c r="Z209" s="177">
        <f t="shared" si="117"/>
        <v>0</v>
      </c>
      <c r="AA209" s="178">
        <f t="shared" si="133"/>
        <v>0</v>
      </c>
      <c r="AB209" s="177">
        <f t="shared" si="118"/>
        <v>0</v>
      </c>
      <c r="AC209" s="178">
        <f t="shared" si="134"/>
        <v>0</v>
      </c>
      <c r="AD209" s="177">
        <f t="shared" si="119"/>
        <v>0</v>
      </c>
      <c r="AE209" s="179">
        <f t="shared" si="135"/>
        <v>0</v>
      </c>
      <c r="AF209" s="177">
        <f t="shared" si="119"/>
        <v>0</v>
      </c>
      <c r="AG209" s="178">
        <f t="shared" si="136"/>
        <v>0</v>
      </c>
      <c r="AH209" s="220">
        <f t="shared" si="120"/>
        <v>0</v>
      </c>
      <c r="AI209" s="179">
        <f t="shared" si="137"/>
        <v>0</v>
      </c>
      <c r="AJ209" s="177">
        <f t="shared" si="121"/>
        <v>0</v>
      </c>
      <c r="AK209" s="178">
        <f t="shared" si="138"/>
        <v>0</v>
      </c>
      <c r="AL209" s="177">
        <f t="shared" si="122"/>
        <v>0</v>
      </c>
      <c r="AM209" s="178">
        <f t="shared" si="139"/>
        <v>0</v>
      </c>
      <c r="AN209" s="220">
        <f t="shared" si="123"/>
        <v>0</v>
      </c>
      <c r="AO209" s="117">
        <f t="shared" si="140"/>
        <v>0</v>
      </c>
    </row>
    <row r="210" spans="1:41" s="65" customFormat="1" ht="15" customHeight="1">
      <c r="A210" s="66">
        <v>12</v>
      </c>
      <c r="B210" s="42">
        <v>25332512</v>
      </c>
      <c r="C210" s="43" t="s">
        <v>194</v>
      </c>
      <c r="D210" s="74">
        <v>7</v>
      </c>
      <c r="E210" s="75">
        <v>1.05</v>
      </c>
      <c r="F210" s="56"/>
      <c r="G210" s="62"/>
      <c r="H210" s="63">
        <v>30326.486455693925</v>
      </c>
      <c r="I210" s="63">
        <f t="shared" si="124"/>
        <v>31236.281049364745</v>
      </c>
      <c r="J210" s="64">
        <f t="shared" si="125"/>
        <v>39045.351311705926</v>
      </c>
      <c r="K210" s="243">
        <f t="shared" si="126"/>
        <v>0</v>
      </c>
      <c r="L210" s="238"/>
      <c r="M210" s="72">
        <v>2000</v>
      </c>
      <c r="N210" s="175">
        <f t="shared" si="100"/>
        <v>0</v>
      </c>
      <c r="O210" s="178">
        <f t="shared" si="127"/>
        <v>0</v>
      </c>
      <c r="P210" s="177">
        <f t="shared" si="101"/>
        <v>0</v>
      </c>
      <c r="Q210" s="178">
        <f t="shared" si="128"/>
        <v>0</v>
      </c>
      <c r="R210" s="177">
        <f t="shared" si="101"/>
        <v>0</v>
      </c>
      <c r="S210" s="178">
        <f t="shared" si="129"/>
        <v>0</v>
      </c>
      <c r="T210" s="177">
        <f t="shared" si="114"/>
        <v>0</v>
      </c>
      <c r="U210" s="179">
        <f t="shared" si="130"/>
        <v>0</v>
      </c>
      <c r="V210" s="177">
        <f t="shared" si="115"/>
        <v>0</v>
      </c>
      <c r="W210" s="178">
        <f t="shared" si="131"/>
        <v>0</v>
      </c>
      <c r="X210" s="177">
        <f t="shared" si="116"/>
        <v>0</v>
      </c>
      <c r="Y210" s="178">
        <f t="shared" si="132"/>
        <v>0</v>
      </c>
      <c r="Z210" s="177">
        <f t="shared" si="117"/>
        <v>0</v>
      </c>
      <c r="AA210" s="178">
        <f t="shared" si="133"/>
        <v>0</v>
      </c>
      <c r="AB210" s="177">
        <f t="shared" si="118"/>
        <v>0</v>
      </c>
      <c r="AC210" s="178">
        <f t="shared" si="134"/>
        <v>0</v>
      </c>
      <c r="AD210" s="177">
        <f t="shared" si="119"/>
        <v>0</v>
      </c>
      <c r="AE210" s="179">
        <f t="shared" si="135"/>
        <v>0</v>
      </c>
      <c r="AF210" s="177">
        <f t="shared" si="119"/>
        <v>0</v>
      </c>
      <c r="AG210" s="178">
        <f t="shared" si="136"/>
        <v>0</v>
      </c>
      <c r="AH210" s="220">
        <f t="shared" si="120"/>
        <v>0</v>
      </c>
      <c r="AI210" s="179">
        <f t="shared" si="137"/>
        <v>0</v>
      </c>
      <c r="AJ210" s="177">
        <f t="shared" si="121"/>
        <v>0</v>
      </c>
      <c r="AK210" s="178">
        <f t="shared" si="138"/>
        <v>0</v>
      </c>
      <c r="AL210" s="177">
        <f t="shared" si="122"/>
        <v>0</v>
      </c>
      <c r="AM210" s="178">
        <f t="shared" si="139"/>
        <v>0</v>
      </c>
      <c r="AN210" s="220">
        <f t="shared" si="123"/>
        <v>0</v>
      </c>
      <c r="AO210" s="117">
        <f t="shared" si="140"/>
        <v>0</v>
      </c>
    </row>
    <row r="211" spans="1:41" s="65" customFormat="1" ht="15" customHeight="1">
      <c r="A211" s="66">
        <v>13</v>
      </c>
      <c r="B211" s="42">
        <v>25332513</v>
      </c>
      <c r="C211" s="43" t="s">
        <v>195</v>
      </c>
      <c r="D211" s="74">
        <v>7</v>
      </c>
      <c r="E211" s="75">
        <v>1.1299999999999999</v>
      </c>
      <c r="F211" s="56"/>
      <c r="G211" s="62"/>
      <c r="H211" s="63">
        <v>34653.490265709152</v>
      </c>
      <c r="I211" s="63">
        <f t="shared" si="124"/>
        <v>35693.094973680425</v>
      </c>
      <c r="J211" s="64">
        <f t="shared" si="125"/>
        <v>44616.368717100529</v>
      </c>
      <c r="K211" s="243">
        <f t="shared" si="126"/>
        <v>0</v>
      </c>
      <c r="L211" s="238"/>
      <c r="M211" s="72">
        <v>2000</v>
      </c>
      <c r="N211" s="175">
        <f t="shared" si="100"/>
        <v>0</v>
      </c>
      <c r="O211" s="178">
        <f t="shared" si="127"/>
        <v>0</v>
      </c>
      <c r="P211" s="177">
        <f t="shared" si="101"/>
        <v>0</v>
      </c>
      <c r="Q211" s="178">
        <f t="shared" si="128"/>
        <v>0</v>
      </c>
      <c r="R211" s="177">
        <f t="shared" si="101"/>
        <v>0</v>
      </c>
      <c r="S211" s="178">
        <f t="shared" si="129"/>
        <v>0</v>
      </c>
      <c r="T211" s="177">
        <f t="shared" si="114"/>
        <v>0</v>
      </c>
      <c r="U211" s="179">
        <f t="shared" si="130"/>
        <v>0</v>
      </c>
      <c r="V211" s="177">
        <f t="shared" si="115"/>
        <v>0</v>
      </c>
      <c r="W211" s="178">
        <f t="shared" si="131"/>
        <v>0</v>
      </c>
      <c r="X211" s="177">
        <f t="shared" si="116"/>
        <v>0</v>
      </c>
      <c r="Y211" s="178">
        <f t="shared" si="132"/>
        <v>0</v>
      </c>
      <c r="Z211" s="177">
        <f t="shared" si="117"/>
        <v>0</v>
      </c>
      <c r="AA211" s="178">
        <f t="shared" si="133"/>
        <v>0</v>
      </c>
      <c r="AB211" s="177">
        <f t="shared" si="118"/>
        <v>0</v>
      </c>
      <c r="AC211" s="178">
        <f t="shared" si="134"/>
        <v>0</v>
      </c>
      <c r="AD211" s="177">
        <f t="shared" si="119"/>
        <v>0</v>
      </c>
      <c r="AE211" s="179">
        <f t="shared" si="135"/>
        <v>0</v>
      </c>
      <c r="AF211" s="177">
        <f t="shared" si="119"/>
        <v>0</v>
      </c>
      <c r="AG211" s="178">
        <f t="shared" si="136"/>
        <v>0</v>
      </c>
      <c r="AH211" s="220">
        <f t="shared" si="120"/>
        <v>0</v>
      </c>
      <c r="AI211" s="179">
        <f t="shared" si="137"/>
        <v>0</v>
      </c>
      <c r="AJ211" s="177">
        <f t="shared" si="121"/>
        <v>0</v>
      </c>
      <c r="AK211" s="178">
        <f t="shared" si="138"/>
        <v>0</v>
      </c>
      <c r="AL211" s="177">
        <f t="shared" si="122"/>
        <v>0</v>
      </c>
      <c r="AM211" s="178">
        <f t="shared" si="139"/>
        <v>0</v>
      </c>
      <c r="AN211" s="220">
        <f t="shared" si="123"/>
        <v>0</v>
      </c>
      <c r="AO211" s="117">
        <f t="shared" si="140"/>
        <v>0</v>
      </c>
    </row>
    <row r="212" spans="1:41" s="65" customFormat="1" ht="15" customHeight="1">
      <c r="A212" s="66">
        <v>14</v>
      </c>
      <c r="B212" s="42">
        <v>25332514</v>
      </c>
      <c r="C212" s="43" t="s">
        <v>196</v>
      </c>
      <c r="D212" s="74">
        <v>7</v>
      </c>
      <c r="E212" s="75">
        <v>1.2</v>
      </c>
      <c r="F212" s="56"/>
      <c r="G212" s="62"/>
      <c r="H212" s="63">
        <v>38621.885525749705</v>
      </c>
      <c r="I212" s="63">
        <f t="shared" si="124"/>
        <v>39780.542091522198</v>
      </c>
      <c r="J212" s="64">
        <f t="shared" si="125"/>
        <v>49725.677614402746</v>
      </c>
      <c r="K212" s="243">
        <f t="shared" si="126"/>
        <v>0</v>
      </c>
      <c r="L212" s="238"/>
      <c r="M212" s="72">
        <v>2000</v>
      </c>
      <c r="N212" s="175">
        <f t="shared" si="100"/>
        <v>0</v>
      </c>
      <c r="O212" s="178">
        <f t="shared" si="127"/>
        <v>0</v>
      </c>
      <c r="P212" s="177">
        <f t="shared" si="101"/>
        <v>0</v>
      </c>
      <c r="Q212" s="178">
        <f t="shared" si="128"/>
        <v>0</v>
      </c>
      <c r="R212" s="177">
        <f t="shared" si="101"/>
        <v>0</v>
      </c>
      <c r="S212" s="178">
        <f t="shared" si="129"/>
        <v>0</v>
      </c>
      <c r="T212" s="177">
        <f t="shared" si="114"/>
        <v>0</v>
      </c>
      <c r="U212" s="179">
        <f t="shared" si="130"/>
        <v>0</v>
      </c>
      <c r="V212" s="177">
        <f t="shared" si="115"/>
        <v>0</v>
      </c>
      <c r="W212" s="178">
        <f t="shared" si="131"/>
        <v>0</v>
      </c>
      <c r="X212" s="177">
        <f t="shared" si="116"/>
        <v>0</v>
      </c>
      <c r="Y212" s="178">
        <f t="shared" si="132"/>
        <v>0</v>
      </c>
      <c r="Z212" s="177">
        <f t="shared" si="117"/>
        <v>0</v>
      </c>
      <c r="AA212" s="178">
        <f t="shared" si="133"/>
        <v>0</v>
      </c>
      <c r="AB212" s="177">
        <f t="shared" si="118"/>
        <v>0</v>
      </c>
      <c r="AC212" s="178">
        <f t="shared" si="134"/>
        <v>0</v>
      </c>
      <c r="AD212" s="177">
        <f t="shared" si="119"/>
        <v>0</v>
      </c>
      <c r="AE212" s="179">
        <f t="shared" si="135"/>
        <v>0</v>
      </c>
      <c r="AF212" s="177">
        <f t="shared" si="119"/>
        <v>0</v>
      </c>
      <c r="AG212" s="178">
        <f t="shared" si="136"/>
        <v>0</v>
      </c>
      <c r="AH212" s="220">
        <f t="shared" si="120"/>
        <v>0</v>
      </c>
      <c r="AI212" s="179">
        <f t="shared" si="137"/>
        <v>0</v>
      </c>
      <c r="AJ212" s="177">
        <f t="shared" si="121"/>
        <v>0</v>
      </c>
      <c r="AK212" s="178">
        <f t="shared" si="138"/>
        <v>0</v>
      </c>
      <c r="AL212" s="177">
        <f t="shared" si="122"/>
        <v>0</v>
      </c>
      <c r="AM212" s="178">
        <f t="shared" si="139"/>
        <v>0</v>
      </c>
      <c r="AN212" s="220">
        <f t="shared" si="123"/>
        <v>0</v>
      </c>
      <c r="AO212" s="117">
        <f t="shared" si="140"/>
        <v>0</v>
      </c>
    </row>
    <row r="213" spans="1:41" s="65" customFormat="1" ht="15" customHeight="1">
      <c r="A213" s="66">
        <v>15</v>
      </c>
      <c r="B213" s="42">
        <v>25332515</v>
      </c>
      <c r="C213" s="43" t="s">
        <v>197</v>
      </c>
      <c r="D213" s="74">
        <v>7</v>
      </c>
      <c r="E213" s="75">
        <v>1.35</v>
      </c>
      <c r="F213" s="56"/>
      <c r="G213" s="62"/>
      <c r="H213" s="63">
        <v>47836.556740795917</v>
      </c>
      <c r="I213" s="63">
        <f t="shared" si="124"/>
        <v>49271.653443019793</v>
      </c>
      <c r="J213" s="64">
        <f t="shared" si="125"/>
        <v>61589.566803774738</v>
      </c>
      <c r="K213" s="243">
        <f t="shared" si="126"/>
        <v>0</v>
      </c>
      <c r="L213" s="238"/>
      <c r="M213" s="72">
        <v>2000</v>
      </c>
      <c r="N213" s="175">
        <f t="shared" si="100"/>
        <v>0</v>
      </c>
      <c r="O213" s="178">
        <f t="shared" si="127"/>
        <v>0</v>
      </c>
      <c r="P213" s="177">
        <f t="shared" si="101"/>
        <v>0</v>
      </c>
      <c r="Q213" s="178">
        <f t="shared" si="128"/>
        <v>0</v>
      </c>
      <c r="R213" s="177">
        <f t="shared" si="101"/>
        <v>0</v>
      </c>
      <c r="S213" s="178">
        <f t="shared" si="129"/>
        <v>0</v>
      </c>
      <c r="T213" s="177">
        <f t="shared" si="114"/>
        <v>0</v>
      </c>
      <c r="U213" s="179">
        <f t="shared" si="130"/>
        <v>0</v>
      </c>
      <c r="V213" s="177">
        <f t="shared" si="115"/>
        <v>0</v>
      </c>
      <c r="W213" s="178">
        <f t="shared" si="131"/>
        <v>0</v>
      </c>
      <c r="X213" s="177">
        <f t="shared" si="116"/>
        <v>0</v>
      </c>
      <c r="Y213" s="178">
        <f t="shared" si="132"/>
        <v>0</v>
      </c>
      <c r="Z213" s="177">
        <f t="shared" si="117"/>
        <v>0</v>
      </c>
      <c r="AA213" s="178">
        <f t="shared" si="133"/>
        <v>0</v>
      </c>
      <c r="AB213" s="177">
        <f t="shared" si="118"/>
        <v>0</v>
      </c>
      <c r="AC213" s="178">
        <f t="shared" si="134"/>
        <v>0</v>
      </c>
      <c r="AD213" s="177">
        <f t="shared" si="119"/>
        <v>0</v>
      </c>
      <c r="AE213" s="179">
        <f t="shared" si="135"/>
        <v>0</v>
      </c>
      <c r="AF213" s="177">
        <f t="shared" si="119"/>
        <v>0</v>
      </c>
      <c r="AG213" s="178">
        <f t="shared" si="136"/>
        <v>0</v>
      </c>
      <c r="AH213" s="220">
        <f t="shared" si="120"/>
        <v>0</v>
      </c>
      <c r="AI213" s="179">
        <f t="shared" si="137"/>
        <v>0</v>
      </c>
      <c r="AJ213" s="177">
        <f t="shared" si="121"/>
        <v>0</v>
      </c>
      <c r="AK213" s="178">
        <f t="shared" si="138"/>
        <v>0</v>
      </c>
      <c r="AL213" s="177">
        <f t="shared" si="122"/>
        <v>0</v>
      </c>
      <c r="AM213" s="178">
        <f t="shared" si="139"/>
        <v>0</v>
      </c>
      <c r="AN213" s="220">
        <f t="shared" si="123"/>
        <v>0</v>
      </c>
      <c r="AO213" s="117">
        <f t="shared" si="140"/>
        <v>0</v>
      </c>
    </row>
    <row r="214" spans="1:41" s="65" customFormat="1" ht="15" customHeight="1">
      <c r="A214" s="66">
        <v>16</v>
      </c>
      <c r="B214" s="42">
        <v>25332516</v>
      </c>
      <c r="C214" s="43" t="s">
        <v>198</v>
      </c>
      <c r="D214" s="74">
        <v>7</v>
      </c>
      <c r="E214" s="75">
        <v>1.4</v>
      </c>
      <c r="F214" s="56"/>
      <c r="G214" s="62"/>
      <c r="H214" s="63">
        <v>51240.106820674599</v>
      </c>
      <c r="I214" s="63">
        <f t="shared" si="124"/>
        <v>52777.310025294835</v>
      </c>
      <c r="J214" s="64">
        <f t="shared" si="125"/>
        <v>65971.637531618544</v>
      </c>
      <c r="K214" s="243">
        <f t="shared" si="126"/>
        <v>0</v>
      </c>
      <c r="L214" s="238"/>
      <c r="M214" s="72">
        <v>2000</v>
      </c>
      <c r="N214" s="175">
        <f t="shared" si="100"/>
        <v>0</v>
      </c>
      <c r="O214" s="178">
        <f t="shared" si="127"/>
        <v>0</v>
      </c>
      <c r="P214" s="177">
        <f t="shared" si="101"/>
        <v>0</v>
      </c>
      <c r="Q214" s="178">
        <f t="shared" si="128"/>
        <v>0</v>
      </c>
      <c r="R214" s="177">
        <f t="shared" si="101"/>
        <v>0</v>
      </c>
      <c r="S214" s="178">
        <f t="shared" si="129"/>
        <v>0</v>
      </c>
      <c r="T214" s="177">
        <f t="shared" si="114"/>
        <v>0</v>
      </c>
      <c r="U214" s="179">
        <f t="shared" si="130"/>
        <v>0</v>
      </c>
      <c r="V214" s="177">
        <f t="shared" si="115"/>
        <v>0</v>
      </c>
      <c r="W214" s="178">
        <f t="shared" si="131"/>
        <v>0</v>
      </c>
      <c r="X214" s="177">
        <f t="shared" si="116"/>
        <v>0</v>
      </c>
      <c r="Y214" s="178">
        <f t="shared" si="132"/>
        <v>0</v>
      </c>
      <c r="Z214" s="177">
        <f t="shared" si="117"/>
        <v>0</v>
      </c>
      <c r="AA214" s="178">
        <f t="shared" si="133"/>
        <v>0</v>
      </c>
      <c r="AB214" s="177">
        <f t="shared" si="118"/>
        <v>0</v>
      </c>
      <c r="AC214" s="178">
        <f t="shared" si="134"/>
        <v>0</v>
      </c>
      <c r="AD214" s="177">
        <f t="shared" si="119"/>
        <v>0</v>
      </c>
      <c r="AE214" s="179">
        <f t="shared" si="135"/>
        <v>0</v>
      </c>
      <c r="AF214" s="177">
        <f t="shared" si="119"/>
        <v>0</v>
      </c>
      <c r="AG214" s="178">
        <f t="shared" si="136"/>
        <v>0</v>
      </c>
      <c r="AH214" s="220">
        <f t="shared" si="120"/>
        <v>0</v>
      </c>
      <c r="AI214" s="179">
        <f t="shared" si="137"/>
        <v>0</v>
      </c>
      <c r="AJ214" s="177">
        <f t="shared" si="121"/>
        <v>0</v>
      </c>
      <c r="AK214" s="178">
        <f t="shared" si="138"/>
        <v>0</v>
      </c>
      <c r="AL214" s="177">
        <f t="shared" si="122"/>
        <v>0</v>
      </c>
      <c r="AM214" s="178">
        <f t="shared" si="139"/>
        <v>0</v>
      </c>
      <c r="AN214" s="220">
        <f t="shared" si="123"/>
        <v>0</v>
      </c>
      <c r="AO214" s="117">
        <f t="shared" si="140"/>
        <v>0</v>
      </c>
    </row>
    <row r="215" spans="1:41" s="65" customFormat="1" ht="15" customHeight="1">
      <c r="A215" s="66">
        <v>17</v>
      </c>
      <c r="B215" s="42">
        <v>25332517</v>
      </c>
      <c r="C215" s="43" t="s">
        <v>199</v>
      </c>
      <c r="D215" s="74">
        <v>7</v>
      </c>
      <c r="E215" s="75">
        <v>1.6</v>
      </c>
      <c r="F215" s="56"/>
      <c r="G215" s="62"/>
      <c r="H215" s="63">
        <v>65685.639990777447</v>
      </c>
      <c r="I215" s="63">
        <f t="shared" si="124"/>
        <v>67656.209190500769</v>
      </c>
      <c r="J215" s="64">
        <f t="shared" si="125"/>
        <v>84570.261488125951</v>
      </c>
      <c r="K215" s="243">
        <f t="shared" si="126"/>
        <v>0</v>
      </c>
      <c r="L215" s="238"/>
      <c r="M215" s="72">
        <v>2000</v>
      </c>
      <c r="N215" s="175">
        <f t="shared" si="100"/>
        <v>0</v>
      </c>
      <c r="O215" s="178">
        <f t="shared" si="127"/>
        <v>0</v>
      </c>
      <c r="P215" s="177">
        <f t="shared" si="101"/>
        <v>0</v>
      </c>
      <c r="Q215" s="178">
        <f t="shared" si="128"/>
        <v>0</v>
      </c>
      <c r="R215" s="177">
        <f t="shared" si="101"/>
        <v>0</v>
      </c>
      <c r="S215" s="178">
        <f t="shared" si="129"/>
        <v>0</v>
      </c>
      <c r="T215" s="177">
        <f t="shared" si="114"/>
        <v>0</v>
      </c>
      <c r="U215" s="179">
        <f t="shared" si="130"/>
        <v>0</v>
      </c>
      <c r="V215" s="177">
        <f t="shared" si="115"/>
        <v>0</v>
      </c>
      <c r="W215" s="178">
        <f t="shared" si="131"/>
        <v>0</v>
      </c>
      <c r="X215" s="177">
        <f t="shared" si="116"/>
        <v>0</v>
      </c>
      <c r="Y215" s="178">
        <f t="shared" si="132"/>
        <v>0</v>
      </c>
      <c r="Z215" s="177">
        <f t="shared" si="117"/>
        <v>0</v>
      </c>
      <c r="AA215" s="178">
        <f t="shared" si="133"/>
        <v>0</v>
      </c>
      <c r="AB215" s="177">
        <f t="shared" si="118"/>
        <v>0</v>
      </c>
      <c r="AC215" s="178">
        <f t="shared" si="134"/>
        <v>0</v>
      </c>
      <c r="AD215" s="177">
        <f t="shared" si="119"/>
        <v>0</v>
      </c>
      <c r="AE215" s="179">
        <f t="shared" si="135"/>
        <v>0</v>
      </c>
      <c r="AF215" s="177">
        <f t="shared" si="119"/>
        <v>0</v>
      </c>
      <c r="AG215" s="178">
        <f t="shared" si="136"/>
        <v>0</v>
      </c>
      <c r="AH215" s="220">
        <f t="shared" si="120"/>
        <v>0</v>
      </c>
      <c r="AI215" s="179">
        <f t="shared" si="137"/>
        <v>0</v>
      </c>
      <c r="AJ215" s="177">
        <f t="shared" si="121"/>
        <v>0</v>
      </c>
      <c r="AK215" s="178">
        <f t="shared" si="138"/>
        <v>0</v>
      </c>
      <c r="AL215" s="177">
        <f t="shared" si="122"/>
        <v>0</v>
      </c>
      <c r="AM215" s="178">
        <f t="shared" si="139"/>
        <v>0</v>
      </c>
      <c r="AN215" s="220">
        <f t="shared" si="123"/>
        <v>0</v>
      </c>
      <c r="AO215" s="117">
        <f t="shared" si="140"/>
        <v>0</v>
      </c>
    </row>
    <row r="216" spans="1:41" s="65" customFormat="1" ht="15" customHeight="1">
      <c r="A216" s="66">
        <v>18</v>
      </c>
      <c r="B216" s="42">
        <v>25332551</v>
      </c>
      <c r="C216" s="43" t="s">
        <v>200</v>
      </c>
      <c r="D216" s="74">
        <v>7</v>
      </c>
      <c r="E216" s="75">
        <v>1.7</v>
      </c>
      <c r="F216" s="56"/>
      <c r="G216" s="62"/>
      <c r="H216" s="63">
        <v>70612.871251023418</v>
      </c>
      <c r="I216" s="63">
        <f t="shared" si="124"/>
        <v>72731.257388554121</v>
      </c>
      <c r="J216" s="64">
        <f t="shared" si="125"/>
        <v>90914.071735692647</v>
      </c>
      <c r="K216" s="243">
        <f t="shared" si="126"/>
        <v>0</v>
      </c>
      <c r="L216" s="238"/>
      <c r="M216" s="72">
        <v>2000</v>
      </c>
      <c r="N216" s="175">
        <f t="shared" si="100"/>
        <v>0</v>
      </c>
      <c r="O216" s="178">
        <f t="shared" si="127"/>
        <v>0</v>
      </c>
      <c r="P216" s="177">
        <f t="shared" si="101"/>
        <v>0</v>
      </c>
      <c r="Q216" s="178">
        <f t="shared" si="128"/>
        <v>0</v>
      </c>
      <c r="R216" s="177">
        <f t="shared" si="101"/>
        <v>0</v>
      </c>
      <c r="S216" s="178">
        <f t="shared" si="129"/>
        <v>0</v>
      </c>
      <c r="T216" s="177">
        <f t="shared" si="114"/>
        <v>0</v>
      </c>
      <c r="U216" s="179">
        <f t="shared" si="130"/>
        <v>0</v>
      </c>
      <c r="V216" s="177">
        <f t="shared" si="115"/>
        <v>0</v>
      </c>
      <c r="W216" s="178">
        <f t="shared" si="131"/>
        <v>0</v>
      </c>
      <c r="X216" s="177">
        <f t="shared" si="116"/>
        <v>0</v>
      </c>
      <c r="Y216" s="178">
        <f t="shared" si="132"/>
        <v>0</v>
      </c>
      <c r="Z216" s="177">
        <f t="shared" si="117"/>
        <v>0</v>
      </c>
      <c r="AA216" s="178">
        <f t="shared" si="133"/>
        <v>0</v>
      </c>
      <c r="AB216" s="177">
        <f t="shared" si="118"/>
        <v>0</v>
      </c>
      <c r="AC216" s="178">
        <f t="shared" si="134"/>
        <v>0</v>
      </c>
      <c r="AD216" s="177">
        <f t="shared" si="119"/>
        <v>0</v>
      </c>
      <c r="AE216" s="179">
        <f t="shared" si="135"/>
        <v>0</v>
      </c>
      <c r="AF216" s="177">
        <f t="shared" si="119"/>
        <v>0</v>
      </c>
      <c r="AG216" s="178">
        <f t="shared" si="136"/>
        <v>0</v>
      </c>
      <c r="AH216" s="220">
        <f t="shared" si="120"/>
        <v>0</v>
      </c>
      <c r="AI216" s="179">
        <f t="shared" si="137"/>
        <v>0</v>
      </c>
      <c r="AJ216" s="177">
        <f t="shared" si="121"/>
        <v>0</v>
      </c>
      <c r="AK216" s="178">
        <f t="shared" si="138"/>
        <v>0</v>
      </c>
      <c r="AL216" s="177">
        <f t="shared" si="122"/>
        <v>0</v>
      </c>
      <c r="AM216" s="178">
        <f t="shared" si="139"/>
        <v>0</v>
      </c>
      <c r="AN216" s="220">
        <f t="shared" si="123"/>
        <v>0</v>
      </c>
      <c r="AO216" s="117">
        <f t="shared" si="140"/>
        <v>0</v>
      </c>
    </row>
    <row r="217" spans="1:41" s="65" customFormat="1" ht="15" customHeight="1">
      <c r="A217" s="66">
        <v>19</v>
      </c>
      <c r="B217" s="42">
        <v>25332552</v>
      </c>
      <c r="C217" s="43" t="s">
        <v>201</v>
      </c>
      <c r="D217" s="74">
        <v>7</v>
      </c>
      <c r="E217" s="75">
        <v>2</v>
      </c>
      <c r="F217" s="56"/>
      <c r="G217" s="62"/>
      <c r="H217" s="63">
        <v>96659.606425474543</v>
      </c>
      <c r="I217" s="63">
        <f t="shared" si="124"/>
        <v>99559.394618238788</v>
      </c>
      <c r="J217" s="64">
        <f t="shared" si="125"/>
        <v>124449.24327279849</v>
      </c>
      <c r="K217" s="243">
        <f t="shared" si="126"/>
        <v>0</v>
      </c>
      <c r="L217" s="238"/>
      <c r="M217" s="72">
        <v>2000</v>
      </c>
      <c r="N217" s="175">
        <f t="shared" si="100"/>
        <v>0</v>
      </c>
      <c r="O217" s="178">
        <f t="shared" si="127"/>
        <v>0</v>
      </c>
      <c r="P217" s="177">
        <f t="shared" si="101"/>
        <v>0</v>
      </c>
      <c r="Q217" s="178">
        <f t="shared" si="128"/>
        <v>0</v>
      </c>
      <c r="R217" s="177">
        <f t="shared" si="101"/>
        <v>0</v>
      </c>
      <c r="S217" s="178">
        <f t="shared" si="129"/>
        <v>0</v>
      </c>
      <c r="T217" s="177">
        <f t="shared" si="114"/>
        <v>0</v>
      </c>
      <c r="U217" s="179">
        <f t="shared" si="130"/>
        <v>0</v>
      </c>
      <c r="V217" s="177">
        <f t="shared" si="115"/>
        <v>0</v>
      </c>
      <c r="W217" s="178">
        <f t="shared" si="131"/>
        <v>0</v>
      </c>
      <c r="X217" s="177">
        <f t="shared" si="116"/>
        <v>0</v>
      </c>
      <c r="Y217" s="178">
        <f t="shared" si="132"/>
        <v>0</v>
      </c>
      <c r="Z217" s="177">
        <f t="shared" si="117"/>
        <v>0</v>
      </c>
      <c r="AA217" s="178">
        <f t="shared" si="133"/>
        <v>0</v>
      </c>
      <c r="AB217" s="177">
        <f t="shared" si="118"/>
        <v>0</v>
      </c>
      <c r="AC217" s="178">
        <f t="shared" si="134"/>
        <v>0</v>
      </c>
      <c r="AD217" s="177">
        <f t="shared" si="119"/>
        <v>0</v>
      </c>
      <c r="AE217" s="179">
        <f t="shared" si="135"/>
        <v>0</v>
      </c>
      <c r="AF217" s="177">
        <f t="shared" si="119"/>
        <v>0</v>
      </c>
      <c r="AG217" s="178">
        <f t="shared" si="136"/>
        <v>0</v>
      </c>
      <c r="AH217" s="220">
        <f t="shared" si="120"/>
        <v>0</v>
      </c>
      <c r="AI217" s="179">
        <f t="shared" si="137"/>
        <v>0</v>
      </c>
      <c r="AJ217" s="177">
        <f t="shared" si="121"/>
        <v>0</v>
      </c>
      <c r="AK217" s="178">
        <f t="shared" si="138"/>
        <v>0</v>
      </c>
      <c r="AL217" s="177">
        <f t="shared" si="122"/>
        <v>0</v>
      </c>
      <c r="AM217" s="178">
        <f t="shared" si="139"/>
        <v>0</v>
      </c>
      <c r="AN217" s="220">
        <f t="shared" si="123"/>
        <v>0</v>
      </c>
      <c r="AO217" s="117">
        <f t="shared" si="140"/>
        <v>0</v>
      </c>
    </row>
    <row r="218" spans="1:41" s="65" customFormat="1" ht="15" customHeight="1">
      <c r="A218" s="66">
        <v>20</v>
      </c>
      <c r="B218" s="42">
        <v>25332553</v>
      </c>
      <c r="C218" s="43" t="s">
        <v>202</v>
      </c>
      <c r="D218" s="74">
        <v>7</v>
      </c>
      <c r="E218" s="75">
        <v>2.13</v>
      </c>
      <c r="F218" s="56"/>
      <c r="G218" s="62"/>
      <c r="H218" s="63">
        <v>109608.91073358161</v>
      </c>
      <c r="I218" s="63">
        <f t="shared" si="124"/>
        <v>112897.17805558906</v>
      </c>
      <c r="J218" s="64">
        <f t="shared" si="125"/>
        <v>141121.4725694863</v>
      </c>
      <c r="K218" s="243">
        <f t="shared" si="126"/>
        <v>0</v>
      </c>
      <c r="L218" s="238"/>
      <c r="M218" s="72">
        <v>1000</v>
      </c>
      <c r="N218" s="175">
        <f t="shared" si="100"/>
        <v>0</v>
      </c>
      <c r="O218" s="178">
        <f t="shared" si="127"/>
        <v>0</v>
      </c>
      <c r="P218" s="177">
        <f t="shared" si="101"/>
        <v>0</v>
      </c>
      <c r="Q218" s="178">
        <f t="shared" si="128"/>
        <v>0</v>
      </c>
      <c r="R218" s="177">
        <f t="shared" si="101"/>
        <v>0</v>
      </c>
      <c r="S218" s="178">
        <f t="shared" si="129"/>
        <v>0</v>
      </c>
      <c r="T218" s="177">
        <f t="shared" si="114"/>
        <v>0</v>
      </c>
      <c r="U218" s="179">
        <f t="shared" si="130"/>
        <v>0</v>
      </c>
      <c r="V218" s="177">
        <f t="shared" si="115"/>
        <v>0</v>
      </c>
      <c r="W218" s="178">
        <f t="shared" si="131"/>
        <v>0</v>
      </c>
      <c r="X218" s="177">
        <f t="shared" si="116"/>
        <v>0</v>
      </c>
      <c r="Y218" s="178">
        <f t="shared" si="132"/>
        <v>0</v>
      </c>
      <c r="Z218" s="177">
        <f t="shared" si="117"/>
        <v>0</v>
      </c>
      <c r="AA218" s="178">
        <f t="shared" si="133"/>
        <v>0</v>
      </c>
      <c r="AB218" s="177">
        <f t="shared" si="118"/>
        <v>0</v>
      </c>
      <c r="AC218" s="178">
        <f t="shared" si="134"/>
        <v>0</v>
      </c>
      <c r="AD218" s="177">
        <f t="shared" si="119"/>
        <v>0</v>
      </c>
      <c r="AE218" s="179">
        <f t="shared" si="135"/>
        <v>0</v>
      </c>
      <c r="AF218" s="177">
        <f t="shared" si="119"/>
        <v>0</v>
      </c>
      <c r="AG218" s="178">
        <f t="shared" si="136"/>
        <v>0</v>
      </c>
      <c r="AH218" s="220">
        <f t="shared" si="120"/>
        <v>0</v>
      </c>
      <c r="AI218" s="179">
        <f t="shared" si="137"/>
        <v>0</v>
      </c>
      <c r="AJ218" s="177">
        <f t="shared" si="121"/>
        <v>0</v>
      </c>
      <c r="AK218" s="178">
        <f t="shared" si="138"/>
        <v>0</v>
      </c>
      <c r="AL218" s="177">
        <f t="shared" si="122"/>
        <v>0</v>
      </c>
      <c r="AM218" s="178">
        <f t="shared" si="139"/>
        <v>0</v>
      </c>
      <c r="AN218" s="220">
        <f t="shared" si="123"/>
        <v>0</v>
      </c>
      <c r="AO218" s="117">
        <f t="shared" si="140"/>
        <v>0</v>
      </c>
    </row>
    <row r="219" spans="1:41" s="65" customFormat="1" ht="15" customHeight="1">
      <c r="A219" s="66">
        <v>21</v>
      </c>
      <c r="B219" s="42">
        <v>25332554</v>
      </c>
      <c r="C219" s="43" t="s">
        <v>203</v>
      </c>
      <c r="D219" s="74">
        <v>7</v>
      </c>
      <c r="E219" s="75">
        <v>2.2999999999999998</v>
      </c>
      <c r="F219" s="56"/>
      <c r="G219" s="62"/>
      <c r="H219" s="63">
        <v>127165.02780230883</v>
      </c>
      <c r="I219" s="63">
        <f t="shared" si="124"/>
        <v>130979.9786363781</v>
      </c>
      <c r="J219" s="64">
        <f t="shared" si="125"/>
        <v>163724.97329547262</v>
      </c>
      <c r="K219" s="243">
        <f t="shared" si="126"/>
        <v>0</v>
      </c>
      <c r="L219" s="238"/>
      <c r="M219" s="72">
        <v>1000</v>
      </c>
      <c r="N219" s="175">
        <f t="shared" si="100"/>
        <v>0</v>
      </c>
      <c r="O219" s="178">
        <f t="shared" si="127"/>
        <v>0</v>
      </c>
      <c r="P219" s="177">
        <f t="shared" si="101"/>
        <v>0</v>
      </c>
      <c r="Q219" s="178">
        <f t="shared" si="128"/>
        <v>0</v>
      </c>
      <c r="R219" s="177">
        <f t="shared" si="101"/>
        <v>0</v>
      </c>
      <c r="S219" s="178">
        <f t="shared" si="129"/>
        <v>0</v>
      </c>
      <c r="T219" s="177">
        <f t="shared" si="114"/>
        <v>0</v>
      </c>
      <c r="U219" s="179">
        <f t="shared" si="130"/>
        <v>0</v>
      </c>
      <c r="V219" s="177">
        <f t="shared" si="115"/>
        <v>0</v>
      </c>
      <c r="W219" s="178">
        <f t="shared" si="131"/>
        <v>0</v>
      </c>
      <c r="X219" s="177">
        <f t="shared" si="116"/>
        <v>0</v>
      </c>
      <c r="Y219" s="178">
        <f t="shared" si="132"/>
        <v>0</v>
      </c>
      <c r="Z219" s="177">
        <f t="shared" si="117"/>
        <v>0</v>
      </c>
      <c r="AA219" s="178">
        <f t="shared" si="133"/>
        <v>0</v>
      </c>
      <c r="AB219" s="177">
        <f t="shared" si="118"/>
        <v>0</v>
      </c>
      <c r="AC219" s="178">
        <f t="shared" si="134"/>
        <v>0</v>
      </c>
      <c r="AD219" s="177">
        <f t="shared" si="119"/>
        <v>0</v>
      </c>
      <c r="AE219" s="179">
        <f t="shared" si="135"/>
        <v>0</v>
      </c>
      <c r="AF219" s="177">
        <f t="shared" si="119"/>
        <v>0</v>
      </c>
      <c r="AG219" s="178">
        <f t="shared" si="136"/>
        <v>0</v>
      </c>
      <c r="AH219" s="220">
        <f t="shared" si="120"/>
        <v>0</v>
      </c>
      <c r="AI219" s="179">
        <f t="shared" si="137"/>
        <v>0</v>
      </c>
      <c r="AJ219" s="177">
        <f t="shared" si="121"/>
        <v>0</v>
      </c>
      <c r="AK219" s="178">
        <f t="shared" si="138"/>
        <v>0</v>
      </c>
      <c r="AL219" s="177">
        <f t="shared" si="122"/>
        <v>0</v>
      </c>
      <c r="AM219" s="178">
        <f t="shared" si="139"/>
        <v>0</v>
      </c>
      <c r="AN219" s="220">
        <f t="shared" si="123"/>
        <v>0</v>
      </c>
      <c r="AO219" s="117">
        <f t="shared" si="140"/>
        <v>0</v>
      </c>
    </row>
    <row r="220" spans="1:41" s="65" customFormat="1" ht="15" customHeight="1">
      <c r="A220" s="66">
        <v>22</v>
      </c>
      <c r="B220" s="42">
        <v>25332555</v>
      </c>
      <c r="C220" s="43" t="s">
        <v>204</v>
      </c>
      <c r="D220" s="74">
        <v>7</v>
      </c>
      <c r="E220" s="75">
        <v>2.5099999999999998</v>
      </c>
      <c r="F220" s="56"/>
      <c r="G220" s="62"/>
      <c r="H220" s="63">
        <v>150247.77931706465</v>
      </c>
      <c r="I220" s="63">
        <f t="shared" si="124"/>
        <v>154755.21269657658</v>
      </c>
      <c r="J220" s="64">
        <f t="shared" si="125"/>
        <v>193444.0158707207</v>
      </c>
      <c r="K220" s="243">
        <f t="shared" si="126"/>
        <v>0</v>
      </c>
      <c r="L220" s="238"/>
      <c r="M220" s="72">
        <v>1000</v>
      </c>
      <c r="N220" s="175">
        <f t="shared" si="100"/>
        <v>0</v>
      </c>
      <c r="O220" s="178">
        <f t="shared" si="127"/>
        <v>0</v>
      </c>
      <c r="P220" s="177">
        <f t="shared" si="101"/>
        <v>0</v>
      </c>
      <c r="Q220" s="178">
        <f t="shared" si="128"/>
        <v>0</v>
      </c>
      <c r="R220" s="177">
        <f t="shared" si="101"/>
        <v>0</v>
      </c>
      <c r="S220" s="178">
        <f t="shared" si="129"/>
        <v>0</v>
      </c>
      <c r="T220" s="177">
        <f t="shared" si="114"/>
        <v>0</v>
      </c>
      <c r="U220" s="179">
        <f t="shared" si="130"/>
        <v>0</v>
      </c>
      <c r="V220" s="177">
        <f t="shared" si="115"/>
        <v>0</v>
      </c>
      <c r="W220" s="178">
        <f t="shared" si="131"/>
        <v>0</v>
      </c>
      <c r="X220" s="177">
        <f t="shared" si="116"/>
        <v>0</v>
      </c>
      <c r="Y220" s="178">
        <f t="shared" si="132"/>
        <v>0</v>
      </c>
      <c r="Z220" s="177">
        <f t="shared" si="117"/>
        <v>0</v>
      </c>
      <c r="AA220" s="178">
        <f t="shared" si="133"/>
        <v>0</v>
      </c>
      <c r="AB220" s="177">
        <f t="shared" si="118"/>
        <v>0</v>
      </c>
      <c r="AC220" s="178">
        <f t="shared" si="134"/>
        <v>0</v>
      </c>
      <c r="AD220" s="177">
        <f t="shared" si="119"/>
        <v>0</v>
      </c>
      <c r="AE220" s="179">
        <f t="shared" si="135"/>
        <v>0</v>
      </c>
      <c r="AF220" s="177">
        <f t="shared" si="119"/>
        <v>0</v>
      </c>
      <c r="AG220" s="178">
        <f t="shared" si="136"/>
        <v>0</v>
      </c>
      <c r="AH220" s="220">
        <f t="shared" si="120"/>
        <v>0</v>
      </c>
      <c r="AI220" s="179">
        <f t="shared" si="137"/>
        <v>0</v>
      </c>
      <c r="AJ220" s="177">
        <f t="shared" si="121"/>
        <v>0</v>
      </c>
      <c r="AK220" s="178">
        <f t="shared" si="138"/>
        <v>0</v>
      </c>
      <c r="AL220" s="177">
        <f t="shared" si="122"/>
        <v>0</v>
      </c>
      <c r="AM220" s="178">
        <f t="shared" si="139"/>
        <v>0</v>
      </c>
      <c r="AN220" s="220">
        <f t="shared" si="123"/>
        <v>0</v>
      </c>
      <c r="AO220" s="117">
        <f t="shared" si="140"/>
        <v>0</v>
      </c>
    </row>
    <row r="221" spans="1:41" s="65" customFormat="1" ht="15" customHeight="1">
      <c r="A221" s="66">
        <v>23</v>
      </c>
      <c r="B221" s="42">
        <v>25332556</v>
      </c>
      <c r="C221" s="43" t="s">
        <v>205</v>
      </c>
      <c r="D221" s="74">
        <v>7</v>
      </c>
      <c r="E221" s="75">
        <v>2.6</v>
      </c>
      <c r="F221" s="56"/>
      <c r="G221" s="62"/>
      <c r="H221" s="63">
        <v>161220.87968775036</v>
      </c>
      <c r="I221" s="63">
        <f t="shared" si="124"/>
        <v>166057.50607838287</v>
      </c>
      <c r="J221" s="64">
        <f t="shared" si="125"/>
        <v>207571.88259797858</v>
      </c>
      <c r="K221" s="243">
        <f t="shared" si="126"/>
        <v>0</v>
      </c>
      <c r="L221" s="238"/>
      <c r="M221" s="72">
        <v>1000</v>
      </c>
      <c r="N221" s="175">
        <f t="shared" si="100"/>
        <v>0</v>
      </c>
      <c r="O221" s="178">
        <f t="shared" si="127"/>
        <v>0</v>
      </c>
      <c r="P221" s="177">
        <f t="shared" si="101"/>
        <v>0</v>
      </c>
      <c r="Q221" s="178">
        <f t="shared" si="128"/>
        <v>0</v>
      </c>
      <c r="R221" s="177">
        <f t="shared" si="101"/>
        <v>0</v>
      </c>
      <c r="S221" s="178">
        <f t="shared" si="129"/>
        <v>0</v>
      </c>
      <c r="T221" s="177">
        <f t="shared" si="114"/>
        <v>0</v>
      </c>
      <c r="U221" s="179">
        <f t="shared" si="130"/>
        <v>0</v>
      </c>
      <c r="V221" s="177">
        <f t="shared" si="115"/>
        <v>0</v>
      </c>
      <c r="W221" s="178">
        <f t="shared" si="131"/>
        <v>0</v>
      </c>
      <c r="X221" s="177">
        <f t="shared" si="116"/>
        <v>0</v>
      </c>
      <c r="Y221" s="178">
        <f t="shared" si="132"/>
        <v>0</v>
      </c>
      <c r="Z221" s="177">
        <f t="shared" si="117"/>
        <v>0</v>
      </c>
      <c r="AA221" s="178">
        <f t="shared" si="133"/>
        <v>0</v>
      </c>
      <c r="AB221" s="177">
        <f t="shared" si="118"/>
        <v>0</v>
      </c>
      <c r="AC221" s="178">
        <f t="shared" si="134"/>
        <v>0</v>
      </c>
      <c r="AD221" s="177">
        <f t="shared" si="119"/>
        <v>0</v>
      </c>
      <c r="AE221" s="179">
        <f t="shared" si="135"/>
        <v>0</v>
      </c>
      <c r="AF221" s="177">
        <f t="shared" si="119"/>
        <v>0</v>
      </c>
      <c r="AG221" s="178">
        <f t="shared" si="136"/>
        <v>0</v>
      </c>
      <c r="AH221" s="220">
        <f t="shared" si="120"/>
        <v>0</v>
      </c>
      <c r="AI221" s="179">
        <f t="shared" si="137"/>
        <v>0</v>
      </c>
      <c r="AJ221" s="177">
        <f t="shared" si="121"/>
        <v>0</v>
      </c>
      <c r="AK221" s="178">
        <f t="shared" si="138"/>
        <v>0</v>
      </c>
      <c r="AL221" s="177">
        <f t="shared" si="122"/>
        <v>0</v>
      </c>
      <c r="AM221" s="178">
        <f t="shared" si="139"/>
        <v>0</v>
      </c>
      <c r="AN221" s="220">
        <f t="shared" si="123"/>
        <v>0</v>
      </c>
      <c r="AO221" s="117">
        <f t="shared" si="140"/>
        <v>0</v>
      </c>
    </row>
    <row r="222" spans="1:41" s="65" customFormat="1" ht="15" customHeight="1">
      <c r="A222" s="66">
        <v>24</v>
      </c>
      <c r="B222" s="42">
        <v>25332557</v>
      </c>
      <c r="C222" s="43" t="s">
        <v>206</v>
      </c>
      <c r="D222" s="74">
        <v>19</v>
      </c>
      <c r="E222" s="75">
        <v>1.82</v>
      </c>
      <c r="F222" s="56"/>
      <c r="G222" s="62"/>
      <c r="H222" s="63">
        <v>209206.35096100811</v>
      </c>
      <c r="I222" s="63">
        <f t="shared" si="124"/>
        <v>215482.54148983836</v>
      </c>
      <c r="J222" s="64">
        <f t="shared" si="125"/>
        <v>269353.17686229793</v>
      </c>
      <c r="K222" s="243">
        <f t="shared" si="126"/>
        <v>0</v>
      </c>
      <c r="L222" s="238"/>
      <c r="M222" s="72">
        <v>1000</v>
      </c>
      <c r="N222" s="175">
        <f t="shared" si="100"/>
        <v>0</v>
      </c>
      <c r="O222" s="178">
        <f t="shared" si="127"/>
        <v>0</v>
      </c>
      <c r="P222" s="177">
        <f t="shared" si="101"/>
        <v>0</v>
      </c>
      <c r="Q222" s="178">
        <f t="shared" si="128"/>
        <v>0</v>
      </c>
      <c r="R222" s="177">
        <f t="shared" si="101"/>
        <v>0</v>
      </c>
      <c r="S222" s="178">
        <f t="shared" si="129"/>
        <v>0</v>
      </c>
      <c r="T222" s="177">
        <f t="shared" si="114"/>
        <v>0</v>
      </c>
      <c r="U222" s="179">
        <f t="shared" si="130"/>
        <v>0</v>
      </c>
      <c r="V222" s="177">
        <f t="shared" si="115"/>
        <v>0</v>
      </c>
      <c r="W222" s="178">
        <f t="shared" si="131"/>
        <v>0</v>
      </c>
      <c r="X222" s="177">
        <f t="shared" si="116"/>
        <v>0</v>
      </c>
      <c r="Y222" s="178">
        <f t="shared" si="132"/>
        <v>0</v>
      </c>
      <c r="Z222" s="177">
        <f t="shared" si="117"/>
        <v>0</v>
      </c>
      <c r="AA222" s="178">
        <f t="shared" si="133"/>
        <v>0</v>
      </c>
      <c r="AB222" s="177">
        <f t="shared" si="118"/>
        <v>0</v>
      </c>
      <c r="AC222" s="178">
        <f t="shared" si="134"/>
        <v>0</v>
      </c>
      <c r="AD222" s="177">
        <f t="shared" si="119"/>
        <v>0</v>
      </c>
      <c r="AE222" s="179">
        <f t="shared" si="135"/>
        <v>0</v>
      </c>
      <c r="AF222" s="177">
        <f t="shared" si="119"/>
        <v>0</v>
      </c>
      <c r="AG222" s="178">
        <f t="shared" si="136"/>
        <v>0</v>
      </c>
      <c r="AH222" s="220">
        <f t="shared" si="120"/>
        <v>0</v>
      </c>
      <c r="AI222" s="179">
        <f t="shared" si="137"/>
        <v>0</v>
      </c>
      <c r="AJ222" s="177">
        <f t="shared" si="121"/>
        <v>0</v>
      </c>
      <c r="AK222" s="178">
        <f t="shared" si="138"/>
        <v>0</v>
      </c>
      <c r="AL222" s="177">
        <f t="shared" si="122"/>
        <v>0</v>
      </c>
      <c r="AM222" s="178">
        <f t="shared" si="139"/>
        <v>0</v>
      </c>
      <c r="AN222" s="220">
        <f t="shared" si="123"/>
        <v>0</v>
      </c>
      <c r="AO222" s="117">
        <f t="shared" si="140"/>
        <v>0</v>
      </c>
    </row>
    <row r="223" spans="1:41" s="65" customFormat="1" ht="15" customHeight="1">
      <c r="A223" s="66">
        <v>25</v>
      </c>
      <c r="B223" s="42">
        <v>25332558</v>
      </c>
      <c r="C223" s="43" t="s">
        <v>207</v>
      </c>
      <c r="D223" s="74">
        <v>19</v>
      </c>
      <c r="E223" s="75">
        <v>2</v>
      </c>
      <c r="F223" s="56"/>
      <c r="G223" s="62"/>
      <c r="H223" s="63">
        <v>252657.31070571105</v>
      </c>
      <c r="I223" s="63">
        <f t="shared" si="124"/>
        <v>260237.03002688239</v>
      </c>
      <c r="J223" s="64">
        <f t="shared" si="125"/>
        <v>325296.28753360297</v>
      </c>
      <c r="K223" s="243">
        <f t="shared" si="126"/>
        <v>0</v>
      </c>
      <c r="L223" s="238"/>
      <c r="M223" s="72">
        <v>1000</v>
      </c>
      <c r="N223" s="175">
        <f t="shared" si="100"/>
        <v>0</v>
      </c>
      <c r="O223" s="178">
        <f t="shared" si="127"/>
        <v>0</v>
      </c>
      <c r="P223" s="177">
        <f t="shared" si="101"/>
        <v>0</v>
      </c>
      <c r="Q223" s="178">
        <f t="shared" si="128"/>
        <v>0</v>
      </c>
      <c r="R223" s="177">
        <f t="shared" si="101"/>
        <v>0</v>
      </c>
      <c r="S223" s="178">
        <f t="shared" si="129"/>
        <v>0</v>
      </c>
      <c r="T223" s="177">
        <f t="shared" si="114"/>
        <v>0</v>
      </c>
      <c r="U223" s="179">
        <f t="shared" si="130"/>
        <v>0</v>
      </c>
      <c r="V223" s="177">
        <f t="shared" si="115"/>
        <v>0</v>
      </c>
      <c r="W223" s="178">
        <f t="shared" si="131"/>
        <v>0</v>
      </c>
      <c r="X223" s="177">
        <f t="shared" si="116"/>
        <v>0</v>
      </c>
      <c r="Y223" s="178">
        <f t="shared" si="132"/>
        <v>0</v>
      </c>
      <c r="Z223" s="177">
        <f t="shared" si="117"/>
        <v>0</v>
      </c>
      <c r="AA223" s="178">
        <f t="shared" si="133"/>
        <v>0</v>
      </c>
      <c r="AB223" s="177">
        <f t="shared" si="118"/>
        <v>0</v>
      </c>
      <c r="AC223" s="178">
        <f t="shared" si="134"/>
        <v>0</v>
      </c>
      <c r="AD223" s="177">
        <f t="shared" si="119"/>
        <v>0</v>
      </c>
      <c r="AE223" s="179">
        <f t="shared" si="135"/>
        <v>0</v>
      </c>
      <c r="AF223" s="177">
        <f t="shared" si="119"/>
        <v>0</v>
      </c>
      <c r="AG223" s="178">
        <f t="shared" si="136"/>
        <v>0</v>
      </c>
      <c r="AH223" s="220">
        <f t="shared" si="120"/>
        <v>0</v>
      </c>
      <c r="AI223" s="179">
        <f t="shared" si="137"/>
        <v>0</v>
      </c>
      <c r="AJ223" s="177">
        <f t="shared" si="121"/>
        <v>0</v>
      </c>
      <c r="AK223" s="178">
        <f t="shared" si="138"/>
        <v>0</v>
      </c>
      <c r="AL223" s="177">
        <f t="shared" si="122"/>
        <v>0</v>
      </c>
      <c r="AM223" s="178">
        <f t="shared" si="139"/>
        <v>0</v>
      </c>
      <c r="AN223" s="220">
        <f t="shared" si="123"/>
        <v>0</v>
      </c>
      <c r="AO223" s="117">
        <f t="shared" si="140"/>
        <v>0</v>
      </c>
    </row>
    <row r="224" spans="1:41" s="65" customFormat="1" ht="15" customHeight="1">
      <c r="A224" s="66">
        <v>26</v>
      </c>
      <c r="B224" s="42">
        <v>25332559</v>
      </c>
      <c r="C224" s="43" t="s">
        <v>208</v>
      </c>
      <c r="D224" s="74">
        <v>19</v>
      </c>
      <c r="E224" s="75">
        <v>2.13</v>
      </c>
      <c r="F224" s="56"/>
      <c r="G224" s="62"/>
      <c r="H224" s="63">
        <v>282704.22515513771</v>
      </c>
      <c r="I224" s="63">
        <f t="shared" si="124"/>
        <v>291185.35190979188</v>
      </c>
      <c r="J224" s="64">
        <f t="shared" si="125"/>
        <v>363981.68988723983</v>
      </c>
      <c r="K224" s="243">
        <f t="shared" si="126"/>
        <v>0</v>
      </c>
      <c r="L224" s="238"/>
      <c r="M224" s="72">
        <v>1000</v>
      </c>
      <c r="N224" s="175">
        <f t="shared" si="100"/>
        <v>0</v>
      </c>
      <c r="O224" s="178">
        <f t="shared" si="127"/>
        <v>0</v>
      </c>
      <c r="P224" s="177">
        <f t="shared" si="101"/>
        <v>0</v>
      </c>
      <c r="Q224" s="178">
        <f t="shared" si="128"/>
        <v>0</v>
      </c>
      <c r="R224" s="177">
        <f t="shared" si="101"/>
        <v>0</v>
      </c>
      <c r="S224" s="178">
        <f t="shared" si="129"/>
        <v>0</v>
      </c>
      <c r="T224" s="177">
        <f t="shared" si="114"/>
        <v>0</v>
      </c>
      <c r="U224" s="179">
        <f t="shared" si="130"/>
        <v>0</v>
      </c>
      <c r="V224" s="177">
        <f t="shared" si="115"/>
        <v>0</v>
      </c>
      <c r="W224" s="178">
        <f t="shared" si="131"/>
        <v>0</v>
      </c>
      <c r="X224" s="177">
        <f t="shared" si="116"/>
        <v>0</v>
      </c>
      <c r="Y224" s="178">
        <f t="shared" si="132"/>
        <v>0</v>
      </c>
      <c r="Z224" s="177">
        <f t="shared" si="117"/>
        <v>0</v>
      </c>
      <c r="AA224" s="178">
        <f t="shared" si="133"/>
        <v>0</v>
      </c>
      <c r="AB224" s="177">
        <f t="shared" si="118"/>
        <v>0</v>
      </c>
      <c r="AC224" s="178">
        <f t="shared" si="134"/>
        <v>0</v>
      </c>
      <c r="AD224" s="177">
        <f t="shared" si="119"/>
        <v>0</v>
      </c>
      <c r="AE224" s="179">
        <f t="shared" si="135"/>
        <v>0</v>
      </c>
      <c r="AF224" s="177">
        <f t="shared" si="119"/>
        <v>0</v>
      </c>
      <c r="AG224" s="178">
        <f t="shared" si="136"/>
        <v>0</v>
      </c>
      <c r="AH224" s="220">
        <f t="shared" si="120"/>
        <v>0</v>
      </c>
      <c r="AI224" s="179">
        <f t="shared" si="137"/>
        <v>0</v>
      </c>
      <c r="AJ224" s="177">
        <f t="shared" si="121"/>
        <v>0</v>
      </c>
      <c r="AK224" s="178">
        <f t="shared" si="138"/>
        <v>0</v>
      </c>
      <c r="AL224" s="177">
        <f t="shared" si="122"/>
        <v>0</v>
      </c>
      <c r="AM224" s="178">
        <f t="shared" si="139"/>
        <v>0</v>
      </c>
      <c r="AN224" s="220">
        <f t="shared" si="123"/>
        <v>0</v>
      </c>
      <c r="AO224" s="117">
        <f t="shared" si="140"/>
        <v>0</v>
      </c>
    </row>
    <row r="225" spans="1:41" s="65" customFormat="1" ht="15" customHeight="1">
      <c r="A225" s="66">
        <v>27</v>
      </c>
      <c r="B225" s="42">
        <v>25332560</v>
      </c>
      <c r="C225" s="43" t="s">
        <v>209</v>
      </c>
      <c r="D225" s="74">
        <v>19</v>
      </c>
      <c r="E225" s="75">
        <v>2.25</v>
      </c>
      <c r="F225" s="56"/>
      <c r="G225" s="62"/>
      <c r="H225" s="63">
        <v>314717.81912578369</v>
      </c>
      <c r="I225" s="63">
        <f t="shared" si="124"/>
        <v>324159.35369955719</v>
      </c>
      <c r="J225" s="64">
        <f t="shared" si="125"/>
        <v>405199.19212444645</v>
      </c>
      <c r="K225" s="243">
        <f t="shared" si="126"/>
        <v>0</v>
      </c>
      <c r="L225" s="238"/>
      <c r="M225" s="72">
        <v>1000</v>
      </c>
      <c r="N225" s="175">
        <f t="shared" si="100"/>
        <v>0</v>
      </c>
      <c r="O225" s="178">
        <f t="shared" si="127"/>
        <v>0</v>
      </c>
      <c r="P225" s="177">
        <f t="shared" si="101"/>
        <v>0</v>
      </c>
      <c r="Q225" s="178">
        <f t="shared" si="128"/>
        <v>0</v>
      </c>
      <c r="R225" s="177">
        <f t="shared" si="101"/>
        <v>0</v>
      </c>
      <c r="S225" s="178">
        <f t="shared" si="129"/>
        <v>0</v>
      </c>
      <c r="T225" s="177">
        <f t="shared" si="114"/>
        <v>0</v>
      </c>
      <c r="U225" s="179">
        <f t="shared" si="130"/>
        <v>0</v>
      </c>
      <c r="V225" s="177">
        <f t="shared" si="115"/>
        <v>0</v>
      </c>
      <c r="W225" s="178">
        <f t="shared" si="131"/>
        <v>0</v>
      </c>
      <c r="X225" s="177">
        <f t="shared" si="116"/>
        <v>0</v>
      </c>
      <c r="Y225" s="178">
        <f t="shared" si="132"/>
        <v>0</v>
      </c>
      <c r="Z225" s="177">
        <f t="shared" si="117"/>
        <v>0</v>
      </c>
      <c r="AA225" s="178">
        <f t="shared" si="133"/>
        <v>0</v>
      </c>
      <c r="AB225" s="177">
        <f t="shared" si="118"/>
        <v>0</v>
      </c>
      <c r="AC225" s="178">
        <f t="shared" si="134"/>
        <v>0</v>
      </c>
      <c r="AD225" s="177">
        <f t="shared" si="119"/>
        <v>0</v>
      </c>
      <c r="AE225" s="179">
        <f t="shared" si="135"/>
        <v>0</v>
      </c>
      <c r="AF225" s="177">
        <f t="shared" si="119"/>
        <v>0</v>
      </c>
      <c r="AG225" s="178">
        <f t="shared" si="136"/>
        <v>0</v>
      </c>
      <c r="AH225" s="220">
        <f t="shared" si="120"/>
        <v>0</v>
      </c>
      <c r="AI225" s="179">
        <f t="shared" si="137"/>
        <v>0</v>
      </c>
      <c r="AJ225" s="177">
        <f t="shared" si="121"/>
        <v>0</v>
      </c>
      <c r="AK225" s="178">
        <f t="shared" si="138"/>
        <v>0</v>
      </c>
      <c r="AL225" s="177">
        <f t="shared" si="122"/>
        <v>0</v>
      </c>
      <c r="AM225" s="178">
        <f t="shared" si="139"/>
        <v>0</v>
      </c>
      <c r="AN225" s="220">
        <f t="shared" si="123"/>
        <v>0</v>
      </c>
      <c r="AO225" s="117">
        <f t="shared" si="140"/>
        <v>0</v>
      </c>
    </row>
    <row r="226" spans="1:41" s="65" customFormat="1" ht="15" customHeight="1">
      <c r="A226" s="66">
        <v>28</v>
      </c>
      <c r="B226" s="42">
        <v>25332561</v>
      </c>
      <c r="C226" s="43" t="s">
        <v>210</v>
      </c>
      <c r="D226" s="74">
        <v>19</v>
      </c>
      <c r="E226" s="75">
        <v>2.2999999999999998</v>
      </c>
      <c r="F226" s="56"/>
      <c r="G226" s="62"/>
      <c r="H226" s="63">
        <v>329016.77667537564</v>
      </c>
      <c r="I226" s="63">
        <f t="shared" si="124"/>
        <v>338887.27997563692</v>
      </c>
      <c r="J226" s="64">
        <f t="shared" si="125"/>
        <v>423609.09996954614</v>
      </c>
      <c r="K226" s="243">
        <f t="shared" si="126"/>
        <v>0</v>
      </c>
      <c r="L226" s="238"/>
      <c r="M226" s="72">
        <v>1000</v>
      </c>
      <c r="N226" s="175">
        <f t="shared" si="100"/>
        <v>0</v>
      </c>
      <c r="O226" s="178">
        <f t="shared" si="127"/>
        <v>0</v>
      </c>
      <c r="P226" s="177">
        <f t="shared" si="101"/>
        <v>0</v>
      </c>
      <c r="Q226" s="178">
        <f t="shared" si="128"/>
        <v>0</v>
      </c>
      <c r="R226" s="177">
        <f t="shared" si="101"/>
        <v>0</v>
      </c>
      <c r="S226" s="178">
        <f t="shared" si="129"/>
        <v>0</v>
      </c>
      <c r="T226" s="177">
        <f t="shared" si="114"/>
        <v>0</v>
      </c>
      <c r="U226" s="179">
        <f t="shared" si="130"/>
        <v>0</v>
      </c>
      <c r="V226" s="177">
        <f t="shared" si="115"/>
        <v>0</v>
      </c>
      <c r="W226" s="178">
        <f t="shared" si="131"/>
        <v>0</v>
      </c>
      <c r="X226" s="177">
        <f t="shared" si="116"/>
        <v>0</v>
      </c>
      <c r="Y226" s="178">
        <f t="shared" si="132"/>
        <v>0</v>
      </c>
      <c r="Z226" s="177">
        <f t="shared" si="117"/>
        <v>0</v>
      </c>
      <c r="AA226" s="178">
        <f t="shared" si="133"/>
        <v>0</v>
      </c>
      <c r="AB226" s="177">
        <f t="shared" si="118"/>
        <v>0</v>
      </c>
      <c r="AC226" s="178">
        <f t="shared" si="134"/>
        <v>0</v>
      </c>
      <c r="AD226" s="177">
        <f t="shared" si="119"/>
        <v>0</v>
      </c>
      <c r="AE226" s="179">
        <f t="shared" si="135"/>
        <v>0</v>
      </c>
      <c r="AF226" s="177">
        <f t="shared" si="119"/>
        <v>0</v>
      </c>
      <c r="AG226" s="178">
        <f t="shared" si="136"/>
        <v>0</v>
      </c>
      <c r="AH226" s="220">
        <f t="shared" si="120"/>
        <v>0</v>
      </c>
      <c r="AI226" s="179">
        <f t="shared" si="137"/>
        <v>0</v>
      </c>
      <c r="AJ226" s="177">
        <f t="shared" si="121"/>
        <v>0</v>
      </c>
      <c r="AK226" s="178">
        <f t="shared" si="138"/>
        <v>0</v>
      </c>
      <c r="AL226" s="177">
        <f t="shared" si="122"/>
        <v>0</v>
      </c>
      <c r="AM226" s="178">
        <f t="shared" si="139"/>
        <v>0</v>
      </c>
      <c r="AN226" s="220">
        <f t="shared" si="123"/>
        <v>0</v>
      </c>
      <c r="AO226" s="117">
        <f t="shared" si="140"/>
        <v>0</v>
      </c>
    </row>
    <row r="227" spans="1:41" s="65" customFormat="1" ht="15" customHeight="1">
      <c r="A227" s="66">
        <v>29</v>
      </c>
      <c r="B227" s="42">
        <v>25332562</v>
      </c>
      <c r="C227" s="43" t="s">
        <v>211</v>
      </c>
      <c r="D227" s="74">
        <v>19</v>
      </c>
      <c r="E227" s="75">
        <v>2.5099999999999998</v>
      </c>
      <c r="F227" s="56"/>
      <c r="G227" s="62"/>
      <c r="H227" s="63">
        <v>389946.23388754611</v>
      </c>
      <c r="I227" s="63">
        <f t="shared" si="124"/>
        <v>401644.62090417248</v>
      </c>
      <c r="J227" s="64">
        <f t="shared" si="125"/>
        <v>502055.77613021556</v>
      </c>
      <c r="K227" s="243">
        <f t="shared" si="126"/>
        <v>0</v>
      </c>
      <c r="L227" s="238"/>
      <c r="M227" s="72">
        <v>1000</v>
      </c>
      <c r="N227" s="175">
        <f t="shared" si="100"/>
        <v>0</v>
      </c>
      <c r="O227" s="178">
        <f t="shared" si="127"/>
        <v>0</v>
      </c>
      <c r="P227" s="177">
        <f t="shared" si="101"/>
        <v>0</v>
      </c>
      <c r="Q227" s="178">
        <f t="shared" si="128"/>
        <v>0</v>
      </c>
      <c r="R227" s="177">
        <f t="shared" si="101"/>
        <v>0</v>
      </c>
      <c r="S227" s="178">
        <f t="shared" si="129"/>
        <v>0</v>
      </c>
      <c r="T227" s="177">
        <f t="shared" si="114"/>
        <v>0</v>
      </c>
      <c r="U227" s="179">
        <f t="shared" si="130"/>
        <v>0</v>
      </c>
      <c r="V227" s="177">
        <f t="shared" si="115"/>
        <v>0</v>
      </c>
      <c r="W227" s="178">
        <f t="shared" si="131"/>
        <v>0</v>
      </c>
      <c r="X227" s="177">
        <f t="shared" si="116"/>
        <v>0</v>
      </c>
      <c r="Y227" s="178">
        <f t="shared" si="132"/>
        <v>0</v>
      </c>
      <c r="Z227" s="177">
        <f t="shared" si="117"/>
        <v>0</v>
      </c>
      <c r="AA227" s="178">
        <f t="shared" si="133"/>
        <v>0</v>
      </c>
      <c r="AB227" s="177">
        <f t="shared" si="118"/>
        <v>0</v>
      </c>
      <c r="AC227" s="178">
        <f t="shared" si="134"/>
        <v>0</v>
      </c>
      <c r="AD227" s="177">
        <f t="shared" si="119"/>
        <v>0</v>
      </c>
      <c r="AE227" s="179">
        <f t="shared" si="135"/>
        <v>0</v>
      </c>
      <c r="AF227" s="177">
        <f t="shared" si="119"/>
        <v>0</v>
      </c>
      <c r="AG227" s="178">
        <f t="shared" si="136"/>
        <v>0</v>
      </c>
      <c r="AH227" s="220">
        <f t="shared" si="120"/>
        <v>0</v>
      </c>
      <c r="AI227" s="179">
        <f t="shared" si="137"/>
        <v>0</v>
      </c>
      <c r="AJ227" s="177">
        <f t="shared" si="121"/>
        <v>0</v>
      </c>
      <c r="AK227" s="178">
        <f t="shared" si="138"/>
        <v>0</v>
      </c>
      <c r="AL227" s="177">
        <f t="shared" si="122"/>
        <v>0</v>
      </c>
      <c r="AM227" s="178">
        <f t="shared" si="139"/>
        <v>0</v>
      </c>
      <c r="AN227" s="220">
        <f t="shared" si="123"/>
        <v>0</v>
      </c>
      <c r="AO227" s="117">
        <f t="shared" si="140"/>
        <v>0</v>
      </c>
    </row>
    <row r="228" spans="1:41" s="65" customFormat="1" ht="15" customHeight="1">
      <c r="A228" s="66">
        <v>30</v>
      </c>
      <c r="B228" s="42">
        <v>25332563</v>
      </c>
      <c r="C228" s="43" t="s">
        <v>212</v>
      </c>
      <c r="D228" s="74">
        <v>19</v>
      </c>
      <c r="E228" s="75">
        <v>2.6</v>
      </c>
      <c r="F228" s="56"/>
      <c r="G228" s="62"/>
      <c r="H228" s="63">
        <v>418162.82253818825</v>
      </c>
      <c r="I228" s="63">
        <f t="shared" si="124"/>
        <v>430707.70721433393</v>
      </c>
      <c r="J228" s="64">
        <f t="shared" si="125"/>
        <v>538384.63401791733</v>
      </c>
      <c r="K228" s="243">
        <f t="shared" si="126"/>
        <v>0</v>
      </c>
      <c r="L228" s="238"/>
      <c r="M228" s="72">
        <v>1000</v>
      </c>
      <c r="N228" s="175">
        <f t="shared" si="100"/>
        <v>0</v>
      </c>
      <c r="O228" s="178">
        <f t="shared" si="127"/>
        <v>0</v>
      </c>
      <c r="P228" s="177">
        <f t="shared" si="101"/>
        <v>0</v>
      </c>
      <c r="Q228" s="178">
        <f t="shared" si="128"/>
        <v>0</v>
      </c>
      <c r="R228" s="177">
        <f t="shared" si="101"/>
        <v>0</v>
      </c>
      <c r="S228" s="178">
        <f t="shared" si="129"/>
        <v>0</v>
      </c>
      <c r="T228" s="177">
        <f t="shared" si="114"/>
        <v>0</v>
      </c>
      <c r="U228" s="179">
        <f t="shared" si="130"/>
        <v>0</v>
      </c>
      <c r="V228" s="177">
        <f t="shared" si="115"/>
        <v>0</v>
      </c>
      <c r="W228" s="178">
        <f t="shared" si="131"/>
        <v>0</v>
      </c>
      <c r="X228" s="177">
        <f t="shared" si="116"/>
        <v>0</v>
      </c>
      <c r="Y228" s="178">
        <f t="shared" si="132"/>
        <v>0</v>
      </c>
      <c r="Z228" s="177">
        <f t="shared" si="117"/>
        <v>0</v>
      </c>
      <c r="AA228" s="178">
        <f t="shared" si="133"/>
        <v>0</v>
      </c>
      <c r="AB228" s="177">
        <f t="shared" si="118"/>
        <v>0</v>
      </c>
      <c r="AC228" s="178">
        <f t="shared" si="134"/>
        <v>0</v>
      </c>
      <c r="AD228" s="177">
        <f t="shared" si="119"/>
        <v>0</v>
      </c>
      <c r="AE228" s="179">
        <f t="shared" si="135"/>
        <v>0</v>
      </c>
      <c r="AF228" s="177">
        <f t="shared" si="119"/>
        <v>0</v>
      </c>
      <c r="AG228" s="178">
        <f t="shared" si="136"/>
        <v>0</v>
      </c>
      <c r="AH228" s="220">
        <f t="shared" si="120"/>
        <v>0</v>
      </c>
      <c r="AI228" s="179">
        <f t="shared" si="137"/>
        <v>0</v>
      </c>
      <c r="AJ228" s="177">
        <f t="shared" si="121"/>
        <v>0</v>
      </c>
      <c r="AK228" s="178">
        <f t="shared" si="138"/>
        <v>0</v>
      </c>
      <c r="AL228" s="177">
        <f t="shared" si="122"/>
        <v>0</v>
      </c>
      <c r="AM228" s="178">
        <f t="shared" si="139"/>
        <v>0</v>
      </c>
      <c r="AN228" s="220">
        <f t="shared" si="123"/>
        <v>0</v>
      </c>
      <c r="AO228" s="117">
        <f t="shared" si="140"/>
        <v>0</v>
      </c>
    </row>
    <row r="229" spans="1:41" s="65" customFormat="1" ht="15" customHeight="1">
      <c r="A229" s="66">
        <v>31</v>
      </c>
      <c r="B229" s="42">
        <v>25332564</v>
      </c>
      <c r="C229" s="43" t="s">
        <v>213</v>
      </c>
      <c r="D229" s="74">
        <v>37</v>
      </c>
      <c r="E229" s="75">
        <v>2.0099999999999998</v>
      </c>
      <c r="F229" s="56"/>
      <c r="G229" s="62"/>
      <c r="H229" s="63">
        <v>486386.59064970986</v>
      </c>
      <c r="I229" s="63">
        <f t="shared" si="124"/>
        <v>500978.18836920115</v>
      </c>
      <c r="J229" s="64">
        <f t="shared" si="125"/>
        <v>626222.7354615014</v>
      </c>
      <c r="K229" s="243">
        <f t="shared" si="126"/>
        <v>0</v>
      </c>
      <c r="L229" s="238"/>
      <c r="M229" s="72">
        <v>1000</v>
      </c>
      <c r="N229" s="175">
        <f t="shared" si="100"/>
        <v>0</v>
      </c>
      <c r="O229" s="178">
        <f t="shared" si="127"/>
        <v>0</v>
      </c>
      <c r="P229" s="177">
        <f t="shared" si="101"/>
        <v>0</v>
      </c>
      <c r="Q229" s="178">
        <f t="shared" si="128"/>
        <v>0</v>
      </c>
      <c r="R229" s="177">
        <f t="shared" si="101"/>
        <v>0</v>
      </c>
      <c r="S229" s="178">
        <f t="shared" si="129"/>
        <v>0</v>
      </c>
      <c r="T229" s="177">
        <f t="shared" si="114"/>
        <v>0</v>
      </c>
      <c r="U229" s="179">
        <f t="shared" si="130"/>
        <v>0</v>
      </c>
      <c r="V229" s="177">
        <f t="shared" si="115"/>
        <v>0</v>
      </c>
      <c r="W229" s="178">
        <f t="shared" si="131"/>
        <v>0</v>
      </c>
      <c r="X229" s="177">
        <f t="shared" si="116"/>
        <v>0</v>
      </c>
      <c r="Y229" s="178">
        <f t="shared" si="132"/>
        <v>0</v>
      </c>
      <c r="Z229" s="177">
        <f t="shared" si="117"/>
        <v>0</v>
      </c>
      <c r="AA229" s="178">
        <f t="shared" si="133"/>
        <v>0</v>
      </c>
      <c r="AB229" s="177">
        <f t="shared" si="118"/>
        <v>0</v>
      </c>
      <c r="AC229" s="178">
        <f t="shared" si="134"/>
        <v>0</v>
      </c>
      <c r="AD229" s="177">
        <f t="shared" si="119"/>
        <v>0</v>
      </c>
      <c r="AE229" s="179">
        <f t="shared" si="135"/>
        <v>0</v>
      </c>
      <c r="AF229" s="177">
        <f t="shared" si="119"/>
        <v>0</v>
      </c>
      <c r="AG229" s="178">
        <f t="shared" si="136"/>
        <v>0</v>
      </c>
      <c r="AH229" s="220">
        <f t="shared" si="120"/>
        <v>0</v>
      </c>
      <c r="AI229" s="179">
        <f t="shared" si="137"/>
        <v>0</v>
      </c>
      <c r="AJ229" s="177">
        <f t="shared" si="121"/>
        <v>0</v>
      </c>
      <c r="AK229" s="178">
        <f t="shared" si="138"/>
        <v>0</v>
      </c>
      <c r="AL229" s="177">
        <f t="shared" si="122"/>
        <v>0</v>
      </c>
      <c r="AM229" s="178">
        <f t="shared" si="139"/>
        <v>0</v>
      </c>
      <c r="AN229" s="220">
        <f t="shared" si="123"/>
        <v>0</v>
      </c>
      <c r="AO229" s="117">
        <f t="shared" si="140"/>
        <v>0</v>
      </c>
    </row>
    <row r="230" spans="1:41" s="65" customFormat="1" ht="15" customHeight="1">
      <c r="A230" s="66">
        <v>32</v>
      </c>
      <c r="B230" s="42">
        <v>25332565</v>
      </c>
      <c r="C230" s="43" t="s">
        <v>214</v>
      </c>
      <c r="D230" s="74">
        <v>37</v>
      </c>
      <c r="E230" s="75">
        <v>2.06</v>
      </c>
      <c r="F230" s="56"/>
      <c r="G230" s="62"/>
      <c r="H230" s="63">
        <v>511526.9565985708</v>
      </c>
      <c r="I230" s="63">
        <f t="shared" si="124"/>
        <v>526872.76529652788</v>
      </c>
      <c r="J230" s="64">
        <f t="shared" si="125"/>
        <v>658590.9566206598</v>
      </c>
      <c r="K230" s="243">
        <f t="shared" si="126"/>
        <v>0</v>
      </c>
      <c r="L230" s="238"/>
      <c r="M230" s="72">
        <v>500</v>
      </c>
      <c r="N230" s="175">
        <f t="shared" si="100"/>
        <v>0</v>
      </c>
      <c r="O230" s="178">
        <f t="shared" si="127"/>
        <v>0</v>
      </c>
      <c r="P230" s="177">
        <f t="shared" si="101"/>
        <v>0</v>
      </c>
      <c r="Q230" s="178">
        <f t="shared" si="128"/>
        <v>0</v>
      </c>
      <c r="R230" s="177">
        <f t="shared" si="101"/>
        <v>0</v>
      </c>
      <c r="S230" s="178">
        <f t="shared" si="129"/>
        <v>0</v>
      </c>
      <c r="T230" s="177">
        <f t="shared" si="114"/>
        <v>0</v>
      </c>
      <c r="U230" s="179">
        <f t="shared" si="130"/>
        <v>0</v>
      </c>
      <c r="V230" s="177">
        <f t="shared" si="115"/>
        <v>0</v>
      </c>
      <c r="W230" s="178">
        <f t="shared" si="131"/>
        <v>0</v>
      </c>
      <c r="X230" s="177">
        <f t="shared" si="116"/>
        <v>0</v>
      </c>
      <c r="Y230" s="178">
        <f t="shared" si="132"/>
        <v>0</v>
      </c>
      <c r="Z230" s="177">
        <f t="shared" si="117"/>
        <v>0</v>
      </c>
      <c r="AA230" s="178">
        <f t="shared" si="133"/>
        <v>0</v>
      </c>
      <c r="AB230" s="177">
        <f t="shared" si="118"/>
        <v>0</v>
      </c>
      <c r="AC230" s="178">
        <f t="shared" si="134"/>
        <v>0</v>
      </c>
      <c r="AD230" s="177">
        <f t="shared" si="119"/>
        <v>0</v>
      </c>
      <c r="AE230" s="179">
        <f t="shared" si="135"/>
        <v>0</v>
      </c>
      <c r="AF230" s="177">
        <f t="shared" si="119"/>
        <v>0</v>
      </c>
      <c r="AG230" s="178">
        <f t="shared" si="136"/>
        <v>0</v>
      </c>
      <c r="AH230" s="220">
        <f t="shared" si="120"/>
        <v>0</v>
      </c>
      <c r="AI230" s="179">
        <f t="shared" si="137"/>
        <v>0</v>
      </c>
      <c r="AJ230" s="177">
        <f t="shared" si="121"/>
        <v>0</v>
      </c>
      <c r="AK230" s="178">
        <f t="shared" si="138"/>
        <v>0</v>
      </c>
      <c r="AL230" s="177">
        <f t="shared" si="122"/>
        <v>0</v>
      </c>
      <c r="AM230" s="178">
        <f t="shared" si="139"/>
        <v>0</v>
      </c>
      <c r="AN230" s="220">
        <f t="shared" si="123"/>
        <v>0</v>
      </c>
      <c r="AO230" s="117">
        <f t="shared" si="140"/>
        <v>0</v>
      </c>
    </row>
    <row r="231" spans="1:41" s="65" customFormat="1" ht="15" customHeight="1">
      <c r="A231" s="66">
        <v>33</v>
      </c>
      <c r="B231" s="42">
        <v>25332566</v>
      </c>
      <c r="C231" s="43" t="s">
        <v>215</v>
      </c>
      <c r="D231" s="74">
        <v>37</v>
      </c>
      <c r="E231" s="75">
        <v>2.25</v>
      </c>
      <c r="F231" s="56"/>
      <c r="G231" s="62"/>
      <c r="H231" s="63">
        <v>609503.74915183207</v>
      </c>
      <c r="I231" s="63">
        <f t="shared" si="124"/>
        <v>627788.86162638711</v>
      </c>
      <c r="J231" s="64">
        <f t="shared" si="125"/>
        <v>784736.07703298389</v>
      </c>
      <c r="K231" s="243">
        <f t="shared" si="126"/>
        <v>0</v>
      </c>
      <c r="L231" s="238"/>
      <c r="M231" s="72">
        <v>500</v>
      </c>
      <c r="N231" s="175">
        <f t="shared" si="100"/>
        <v>0</v>
      </c>
      <c r="O231" s="178">
        <f t="shared" si="127"/>
        <v>0</v>
      </c>
      <c r="P231" s="177">
        <f t="shared" si="101"/>
        <v>0</v>
      </c>
      <c r="Q231" s="178">
        <f t="shared" si="128"/>
        <v>0</v>
      </c>
      <c r="R231" s="177">
        <f t="shared" si="101"/>
        <v>0</v>
      </c>
      <c r="S231" s="178">
        <f t="shared" si="129"/>
        <v>0</v>
      </c>
      <c r="T231" s="177">
        <f t="shared" si="114"/>
        <v>0</v>
      </c>
      <c r="U231" s="179">
        <f t="shared" si="130"/>
        <v>0</v>
      </c>
      <c r="V231" s="177">
        <f t="shared" si="115"/>
        <v>0</v>
      </c>
      <c r="W231" s="178">
        <f t="shared" si="131"/>
        <v>0</v>
      </c>
      <c r="X231" s="177">
        <f t="shared" si="116"/>
        <v>0</v>
      </c>
      <c r="Y231" s="178">
        <f t="shared" si="132"/>
        <v>0</v>
      </c>
      <c r="Z231" s="177">
        <f t="shared" si="117"/>
        <v>0</v>
      </c>
      <c r="AA231" s="178">
        <f t="shared" si="133"/>
        <v>0</v>
      </c>
      <c r="AB231" s="177">
        <f t="shared" si="118"/>
        <v>0</v>
      </c>
      <c r="AC231" s="178">
        <f t="shared" si="134"/>
        <v>0</v>
      </c>
      <c r="AD231" s="177">
        <f t="shared" si="119"/>
        <v>0</v>
      </c>
      <c r="AE231" s="179">
        <f t="shared" si="135"/>
        <v>0</v>
      </c>
      <c r="AF231" s="177">
        <f t="shared" si="119"/>
        <v>0</v>
      </c>
      <c r="AG231" s="178">
        <f t="shared" si="136"/>
        <v>0</v>
      </c>
      <c r="AH231" s="220">
        <f t="shared" si="120"/>
        <v>0</v>
      </c>
      <c r="AI231" s="179">
        <f t="shared" si="137"/>
        <v>0</v>
      </c>
      <c r="AJ231" s="177">
        <f t="shared" si="121"/>
        <v>0</v>
      </c>
      <c r="AK231" s="178">
        <f t="shared" si="138"/>
        <v>0</v>
      </c>
      <c r="AL231" s="177">
        <f t="shared" si="122"/>
        <v>0</v>
      </c>
      <c r="AM231" s="178">
        <f t="shared" si="139"/>
        <v>0</v>
      </c>
      <c r="AN231" s="220">
        <f t="shared" si="123"/>
        <v>0</v>
      </c>
      <c r="AO231" s="117">
        <f t="shared" si="140"/>
        <v>0</v>
      </c>
    </row>
    <row r="232" spans="1:41" s="65" customFormat="1" ht="15" customHeight="1">
      <c r="A232" s="66">
        <v>34</v>
      </c>
      <c r="B232" s="42">
        <v>25332567</v>
      </c>
      <c r="C232" s="43" t="s">
        <v>216</v>
      </c>
      <c r="D232" s="74">
        <v>37</v>
      </c>
      <c r="E232" s="75">
        <v>2.5099999999999998</v>
      </c>
      <c r="F232" s="56"/>
      <c r="G232" s="62"/>
      <c r="H232" s="63">
        <v>757065.23474815453</v>
      </c>
      <c r="I232" s="63">
        <f t="shared" si="124"/>
        <v>779777.19179059914</v>
      </c>
      <c r="J232" s="64">
        <f t="shared" si="125"/>
        <v>974721.48973824887</v>
      </c>
      <c r="K232" s="243">
        <f t="shared" si="126"/>
        <v>0</v>
      </c>
      <c r="L232" s="238"/>
      <c r="M232" s="72">
        <v>500</v>
      </c>
      <c r="N232" s="175">
        <f t="shared" si="100"/>
        <v>0</v>
      </c>
      <c r="O232" s="178">
        <f t="shared" si="127"/>
        <v>0</v>
      </c>
      <c r="P232" s="177">
        <f t="shared" si="101"/>
        <v>0</v>
      </c>
      <c r="Q232" s="178">
        <f t="shared" si="128"/>
        <v>0</v>
      </c>
      <c r="R232" s="177">
        <f t="shared" si="101"/>
        <v>0</v>
      </c>
      <c r="S232" s="178">
        <f t="shared" si="129"/>
        <v>0</v>
      </c>
      <c r="T232" s="177">
        <f t="shared" si="114"/>
        <v>0</v>
      </c>
      <c r="U232" s="179">
        <f t="shared" si="130"/>
        <v>0</v>
      </c>
      <c r="V232" s="177">
        <f t="shared" si="115"/>
        <v>0</v>
      </c>
      <c r="W232" s="178">
        <f t="shared" si="131"/>
        <v>0</v>
      </c>
      <c r="X232" s="177">
        <f t="shared" si="116"/>
        <v>0</v>
      </c>
      <c r="Y232" s="178">
        <f t="shared" si="132"/>
        <v>0</v>
      </c>
      <c r="Z232" s="177">
        <f t="shared" si="117"/>
        <v>0</v>
      </c>
      <c r="AA232" s="178">
        <f t="shared" si="133"/>
        <v>0</v>
      </c>
      <c r="AB232" s="177">
        <f t="shared" si="118"/>
        <v>0</v>
      </c>
      <c r="AC232" s="178">
        <f t="shared" si="134"/>
        <v>0</v>
      </c>
      <c r="AD232" s="177">
        <f t="shared" si="119"/>
        <v>0</v>
      </c>
      <c r="AE232" s="179">
        <f t="shared" si="135"/>
        <v>0</v>
      </c>
      <c r="AF232" s="177">
        <f t="shared" si="119"/>
        <v>0</v>
      </c>
      <c r="AG232" s="178">
        <f t="shared" si="136"/>
        <v>0</v>
      </c>
      <c r="AH232" s="220">
        <f t="shared" si="120"/>
        <v>0</v>
      </c>
      <c r="AI232" s="179">
        <f t="shared" si="137"/>
        <v>0</v>
      </c>
      <c r="AJ232" s="177">
        <f t="shared" si="121"/>
        <v>0</v>
      </c>
      <c r="AK232" s="178">
        <f t="shared" si="138"/>
        <v>0</v>
      </c>
      <c r="AL232" s="177">
        <f t="shared" si="122"/>
        <v>0</v>
      </c>
      <c r="AM232" s="178">
        <f t="shared" si="139"/>
        <v>0</v>
      </c>
      <c r="AN232" s="220">
        <f t="shared" si="123"/>
        <v>0</v>
      </c>
      <c r="AO232" s="117">
        <f t="shared" si="140"/>
        <v>0</v>
      </c>
    </row>
    <row r="233" spans="1:41" s="65" customFormat="1" ht="15" customHeight="1">
      <c r="A233" s="66">
        <v>35</v>
      </c>
      <c r="B233" s="42">
        <v>25332568</v>
      </c>
      <c r="C233" s="43" t="s">
        <v>217</v>
      </c>
      <c r="D233" s="74">
        <v>37</v>
      </c>
      <c r="E233" s="75">
        <v>2.6</v>
      </c>
      <c r="F233" s="56"/>
      <c r="G233" s="62"/>
      <c r="H233" s="63">
        <v>813633.58978798753</v>
      </c>
      <c r="I233" s="63">
        <f t="shared" si="124"/>
        <v>838042.59748162713</v>
      </c>
      <c r="J233" s="64">
        <f t="shared" si="125"/>
        <v>1047553.2468520339</v>
      </c>
      <c r="K233" s="243">
        <f t="shared" si="126"/>
        <v>0</v>
      </c>
      <c r="L233" s="238"/>
      <c r="M233" s="72">
        <v>250</v>
      </c>
      <c r="N233" s="175">
        <f t="shared" si="100"/>
        <v>0</v>
      </c>
      <c r="O233" s="178">
        <f t="shared" si="127"/>
        <v>0</v>
      </c>
      <c r="P233" s="177">
        <f t="shared" si="101"/>
        <v>0</v>
      </c>
      <c r="Q233" s="178">
        <f t="shared" si="128"/>
        <v>0</v>
      </c>
      <c r="R233" s="177">
        <f t="shared" si="101"/>
        <v>0</v>
      </c>
      <c r="S233" s="178">
        <f t="shared" si="129"/>
        <v>0</v>
      </c>
      <c r="T233" s="177">
        <f t="shared" si="114"/>
        <v>0</v>
      </c>
      <c r="U233" s="179">
        <f t="shared" si="130"/>
        <v>0</v>
      </c>
      <c r="V233" s="177">
        <f t="shared" si="115"/>
        <v>0</v>
      </c>
      <c r="W233" s="178">
        <f t="shared" si="131"/>
        <v>0</v>
      </c>
      <c r="X233" s="177">
        <f t="shared" si="116"/>
        <v>0</v>
      </c>
      <c r="Y233" s="178">
        <f t="shared" si="132"/>
        <v>0</v>
      </c>
      <c r="Z233" s="177">
        <f t="shared" si="117"/>
        <v>0</v>
      </c>
      <c r="AA233" s="178">
        <f t="shared" si="133"/>
        <v>0</v>
      </c>
      <c r="AB233" s="177">
        <f t="shared" si="118"/>
        <v>0</v>
      </c>
      <c r="AC233" s="178">
        <f t="shared" si="134"/>
        <v>0</v>
      </c>
      <c r="AD233" s="177">
        <f t="shared" si="119"/>
        <v>0</v>
      </c>
      <c r="AE233" s="179">
        <f t="shared" si="135"/>
        <v>0</v>
      </c>
      <c r="AF233" s="177">
        <f t="shared" si="119"/>
        <v>0</v>
      </c>
      <c r="AG233" s="178">
        <f t="shared" si="136"/>
        <v>0</v>
      </c>
      <c r="AH233" s="220">
        <f t="shared" si="120"/>
        <v>0</v>
      </c>
      <c r="AI233" s="179">
        <f t="shared" si="137"/>
        <v>0</v>
      </c>
      <c r="AJ233" s="177">
        <f t="shared" si="121"/>
        <v>0</v>
      </c>
      <c r="AK233" s="178">
        <f t="shared" si="138"/>
        <v>0</v>
      </c>
      <c r="AL233" s="177">
        <f t="shared" si="122"/>
        <v>0</v>
      </c>
      <c r="AM233" s="178">
        <f t="shared" si="139"/>
        <v>0</v>
      </c>
      <c r="AN233" s="220">
        <f t="shared" si="123"/>
        <v>0</v>
      </c>
      <c r="AO233" s="117">
        <f t="shared" si="140"/>
        <v>0</v>
      </c>
    </row>
    <row r="234" spans="1:41" s="65" customFormat="1" ht="15" customHeight="1">
      <c r="A234" s="66">
        <v>36</v>
      </c>
      <c r="B234" s="42">
        <v>25332569</v>
      </c>
      <c r="C234" s="43" t="s">
        <v>218</v>
      </c>
      <c r="D234" s="74">
        <v>37</v>
      </c>
      <c r="E234" s="75">
        <v>2.84</v>
      </c>
      <c r="F234" s="56"/>
      <c r="G234" s="62"/>
      <c r="H234" s="63">
        <v>966824.58248747326</v>
      </c>
      <c r="I234" s="63">
        <f t="shared" si="124"/>
        <v>995829.31996209745</v>
      </c>
      <c r="J234" s="64">
        <f t="shared" si="125"/>
        <v>1244786.6499526217</v>
      </c>
      <c r="K234" s="243">
        <f t="shared" si="126"/>
        <v>0</v>
      </c>
      <c r="L234" s="238"/>
      <c r="M234" s="72">
        <v>250</v>
      </c>
      <c r="N234" s="175">
        <f t="shared" si="100"/>
        <v>0</v>
      </c>
      <c r="O234" s="178">
        <f t="shared" si="127"/>
        <v>0</v>
      </c>
      <c r="P234" s="177">
        <f t="shared" si="101"/>
        <v>0</v>
      </c>
      <c r="Q234" s="178">
        <f t="shared" si="128"/>
        <v>0</v>
      </c>
      <c r="R234" s="177">
        <f t="shared" si="101"/>
        <v>0</v>
      </c>
      <c r="S234" s="178">
        <f t="shared" si="129"/>
        <v>0</v>
      </c>
      <c r="T234" s="177">
        <f t="shared" si="114"/>
        <v>0</v>
      </c>
      <c r="U234" s="179">
        <f t="shared" si="130"/>
        <v>0</v>
      </c>
      <c r="V234" s="177">
        <f t="shared" si="115"/>
        <v>0</v>
      </c>
      <c r="W234" s="178">
        <f t="shared" si="131"/>
        <v>0</v>
      </c>
      <c r="X234" s="177">
        <f t="shared" si="116"/>
        <v>0</v>
      </c>
      <c r="Y234" s="178">
        <f t="shared" si="132"/>
        <v>0</v>
      </c>
      <c r="Z234" s="177">
        <f t="shared" si="117"/>
        <v>0</v>
      </c>
      <c r="AA234" s="178">
        <f t="shared" si="133"/>
        <v>0</v>
      </c>
      <c r="AB234" s="177">
        <f t="shared" si="118"/>
        <v>0</v>
      </c>
      <c r="AC234" s="178">
        <f t="shared" si="134"/>
        <v>0</v>
      </c>
      <c r="AD234" s="177">
        <f t="shared" si="119"/>
        <v>0</v>
      </c>
      <c r="AE234" s="179">
        <f t="shared" si="135"/>
        <v>0</v>
      </c>
      <c r="AF234" s="177">
        <f t="shared" si="119"/>
        <v>0</v>
      </c>
      <c r="AG234" s="178">
        <f t="shared" si="136"/>
        <v>0</v>
      </c>
      <c r="AH234" s="220">
        <f t="shared" si="120"/>
        <v>0</v>
      </c>
      <c r="AI234" s="179">
        <f t="shared" si="137"/>
        <v>0</v>
      </c>
      <c r="AJ234" s="177">
        <f t="shared" si="121"/>
        <v>0</v>
      </c>
      <c r="AK234" s="178">
        <f t="shared" si="138"/>
        <v>0</v>
      </c>
      <c r="AL234" s="177">
        <f t="shared" si="122"/>
        <v>0</v>
      </c>
      <c r="AM234" s="178">
        <f t="shared" si="139"/>
        <v>0</v>
      </c>
      <c r="AN234" s="220">
        <f t="shared" si="123"/>
        <v>0</v>
      </c>
      <c r="AO234" s="117">
        <f t="shared" si="140"/>
        <v>0</v>
      </c>
    </row>
    <row r="235" spans="1:41" s="65" customFormat="1" ht="15" customHeight="1">
      <c r="A235" s="66">
        <v>37</v>
      </c>
      <c r="B235" s="42">
        <v>25332570</v>
      </c>
      <c r="C235" s="43" t="s">
        <v>219</v>
      </c>
      <c r="D235" s="74">
        <v>37</v>
      </c>
      <c r="E235" s="75">
        <v>2.9</v>
      </c>
      <c r="F235" s="56"/>
      <c r="G235" s="62"/>
      <c r="H235" s="63">
        <v>1009696.0944469436</v>
      </c>
      <c r="I235" s="63">
        <f t="shared" si="124"/>
        <v>1039986.9772803519</v>
      </c>
      <c r="J235" s="64">
        <f t="shared" si="125"/>
        <v>1299983.7216004399</v>
      </c>
      <c r="K235" s="243">
        <f t="shared" si="126"/>
        <v>0</v>
      </c>
      <c r="L235" s="238"/>
      <c r="M235" s="72">
        <v>250</v>
      </c>
      <c r="N235" s="175">
        <f t="shared" si="100"/>
        <v>0</v>
      </c>
      <c r="O235" s="178">
        <f t="shared" si="127"/>
        <v>0</v>
      </c>
      <c r="P235" s="177">
        <f t="shared" si="101"/>
        <v>0</v>
      </c>
      <c r="Q235" s="178">
        <f t="shared" si="128"/>
        <v>0</v>
      </c>
      <c r="R235" s="177">
        <f t="shared" si="101"/>
        <v>0</v>
      </c>
      <c r="S235" s="178">
        <f t="shared" si="129"/>
        <v>0</v>
      </c>
      <c r="T235" s="177">
        <f t="shared" si="114"/>
        <v>0</v>
      </c>
      <c r="U235" s="179">
        <f t="shared" si="130"/>
        <v>0</v>
      </c>
      <c r="V235" s="177">
        <f t="shared" si="115"/>
        <v>0</v>
      </c>
      <c r="W235" s="178">
        <f t="shared" si="131"/>
        <v>0</v>
      </c>
      <c r="X235" s="177">
        <f t="shared" si="116"/>
        <v>0</v>
      </c>
      <c r="Y235" s="178">
        <f t="shared" si="132"/>
        <v>0</v>
      </c>
      <c r="Z235" s="177">
        <f t="shared" si="117"/>
        <v>0</v>
      </c>
      <c r="AA235" s="178">
        <f t="shared" si="133"/>
        <v>0</v>
      </c>
      <c r="AB235" s="177">
        <f t="shared" si="118"/>
        <v>0</v>
      </c>
      <c r="AC235" s="178">
        <f t="shared" si="134"/>
        <v>0</v>
      </c>
      <c r="AD235" s="177">
        <f t="shared" si="119"/>
        <v>0</v>
      </c>
      <c r="AE235" s="179">
        <f t="shared" si="135"/>
        <v>0</v>
      </c>
      <c r="AF235" s="177">
        <f t="shared" si="119"/>
        <v>0</v>
      </c>
      <c r="AG235" s="178">
        <f t="shared" si="136"/>
        <v>0</v>
      </c>
      <c r="AH235" s="220">
        <f t="shared" si="120"/>
        <v>0</v>
      </c>
      <c r="AI235" s="179">
        <f t="shared" si="137"/>
        <v>0</v>
      </c>
      <c r="AJ235" s="177">
        <f t="shared" si="121"/>
        <v>0</v>
      </c>
      <c r="AK235" s="178">
        <f t="shared" si="138"/>
        <v>0</v>
      </c>
      <c r="AL235" s="177">
        <f t="shared" si="122"/>
        <v>0</v>
      </c>
      <c r="AM235" s="178">
        <f t="shared" si="139"/>
        <v>0</v>
      </c>
      <c r="AN235" s="220">
        <f t="shared" si="123"/>
        <v>0</v>
      </c>
      <c r="AO235" s="117">
        <f t="shared" si="140"/>
        <v>0</v>
      </c>
    </row>
    <row r="236" spans="1:41" s="65" customFormat="1" ht="15" customHeight="1">
      <c r="A236" s="66">
        <v>38</v>
      </c>
      <c r="B236" s="42">
        <v>25332571</v>
      </c>
      <c r="C236" s="43" t="s">
        <v>220</v>
      </c>
      <c r="D236" s="74">
        <v>37</v>
      </c>
      <c r="E236" s="75">
        <v>3.15</v>
      </c>
      <c r="F236" s="56"/>
      <c r="G236" s="62"/>
      <c r="H236" s="63">
        <v>1188208.6483703793</v>
      </c>
      <c r="I236" s="63">
        <f t="shared" si="124"/>
        <v>1223854.9078214907</v>
      </c>
      <c r="J236" s="64">
        <f t="shared" si="125"/>
        <v>1529818.6347768633</v>
      </c>
      <c r="K236" s="243">
        <f t="shared" si="126"/>
        <v>0</v>
      </c>
      <c r="L236" s="238"/>
      <c r="M236" s="72">
        <v>250</v>
      </c>
      <c r="N236" s="175">
        <f t="shared" si="100"/>
        <v>0</v>
      </c>
      <c r="O236" s="178">
        <f t="shared" si="127"/>
        <v>0</v>
      </c>
      <c r="P236" s="177">
        <f t="shared" si="101"/>
        <v>0</v>
      </c>
      <c r="Q236" s="178">
        <f t="shared" si="128"/>
        <v>0</v>
      </c>
      <c r="R236" s="177">
        <f t="shared" si="101"/>
        <v>0</v>
      </c>
      <c r="S236" s="178">
        <f t="shared" si="129"/>
        <v>0</v>
      </c>
      <c r="T236" s="177">
        <f t="shared" si="114"/>
        <v>0</v>
      </c>
      <c r="U236" s="179">
        <f t="shared" si="130"/>
        <v>0</v>
      </c>
      <c r="V236" s="177">
        <f t="shared" si="115"/>
        <v>0</v>
      </c>
      <c r="W236" s="178">
        <f t="shared" si="131"/>
        <v>0</v>
      </c>
      <c r="X236" s="177">
        <f t="shared" si="116"/>
        <v>0</v>
      </c>
      <c r="Y236" s="178">
        <f t="shared" si="132"/>
        <v>0</v>
      </c>
      <c r="Z236" s="177">
        <f t="shared" si="117"/>
        <v>0</v>
      </c>
      <c r="AA236" s="178">
        <f t="shared" si="133"/>
        <v>0</v>
      </c>
      <c r="AB236" s="177">
        <f t="shared" si="118"/>
        <v>0</v>
      </c>
      <c r="AC236" s="178">
        <f t="shared" si="134"/>
        <v>0</v>
      </c>
      <c r="AD236" s="177">
        <f t="shared" si="119"/>
        <v>0</v>
      </c>
      <c r="AE236" s="179">
        <f t="shared" si="135"/>
        <v>0</v>
      </c>
      <c r="AF236" s="177">
        <f t="shared" si="119"/>
        <v>0</v>
      </c>
      <c r="AG236" s="178">
        <f t="shared" si="136"/>
        <v>0</v>
      </c>
      <c r="AH236" s="220">
        <f t="shared" si="120"/>
        <v>0</v>
      </c>
      <c r="AI236" s="179">
        <f t="shared" si="137"/>
        <v>0</v>
      </c>
      <c r="AJ236" s="177">
        <f t="shared" si="121"/>
        <v>0</v>
      </c>
      <c r="AK236" s="178">
        <f t="shared" si="138"/>
        <v>0</v>
      </c>
      <c r="AL236" s="177">
        <f t="shared" si="122"/>
        <v>0</v>
      </c>
      <c r="AM236" s="178">
        <f t="shared" si="139"/>
        <v>0</v>
      </c>
      <c r="AN236" s="220">
        <f t="shared" si="123"/>
        <v>0</v>
      </c>
      <c r="AO236" s="117">
        <f t="shared" si="140"/>
        <v>0</v>
      </c>
    </row>
    <row r="237" spans="1:41" s="65" customFormat="1" ht="15" customHeight="1" thickBot="1">
      <c r="A237" s="67">
        <v>39</v>
      </c>
      <c r="B237" s="44">
        <v>25332572</v>
      </c>
      <c r="C237" s="45" t="s">
        <v>221</v>
      </c>
      <c r="D237" s="76">
        <v>37</v>
      </c>
      <c r="E237" s="77">
        <v>3.66</v>
      </c>
      <c r="F237" s="58"/>
      <c r="G237" s="69"/>
      <c r="H237" s="70">
        <v>1598363.706530472</v>
      </c>
      <c r="I237" s="70">
        <f t="shared" si="124"/>
        <v>1646314.6177263863</v>
      </c>
      <c r="J237" s="71">
        <f t="shared" si="125"/>
        <v>2057893.2721579827</v>
      </c>
      <c r="K237" s="246">
        <f t="shared" si="126"/>
        <v>0</v>
      </c>
      <c r="L237" s="240"/>
      <c r="M237" s="73">
        <v>250</v>
      </c>
      <c r="N237" s="180">
        <f t="shared" si="100"/>
        <v>0</v>
      </c>
      <c r="O237" s="178">
        <f t="shared" si="127"/>
        <v>0</v>
      </c>
      <c r="P237" s="177">
        <f t="shared" si="101"/>
        <v>0</v>
      </c>
      <c r="Q237" s="178">
        <f t="shared" si="128"/>
        <v>0</v>
      </c>
      <c r="R237" s="177">
        <f t="shared" si="101"/>
        <v>0</v>
      </c>
      <c r="S237" s="178">
        <f t="shared" si="129"/>
        <v>0</v>
      </c>
      <c r="T237" s="177">
        <f t="shared" si="114"/>
        <v>0</v>
      </c>
      <c r="U237" s="179">
        <f t="shared" si="130"/>
        <v>0</v>
      </c>
      <c r="V237" s="177">
        <f t="shared" si="115"/>
        <v>0</v>
      </c>
      <c r="W237" s="178">
        <f t="shared" si="131"/>
        <v>0</v>
      </c>
      <c r="X237" s="177">
        <f t="shared" si="116"/>
        <v>0</v>
      </c>
      <c r="Y237" s="178">
        <f t="shared" si="132"/>
        <v>0</v>
      </c>
      <c r="Z237" s="177">
        <f t="shared" si="117"/>
        <v>0</v>
      </c>
      <c r="AA237" s="178">
        <f t="shared" si="133"/>
        <v>0</v>
      </c>
      <c r="AB237" s="177">
        <f t="shared" si="118"/>
        <v>0</v>
      </c>
      <c r="AC237" s="178">
        <f t="shared" si="134"/>
        <v>0</v>
      </c>
      <c r="AD237" s="177">
        <f t="shared" si="119"/>
        <v>0</v>
      </c>
      <c r="AE237" s="179">
        <f t="shared" si="135"/>
        <v>0</v>
      </c>
      <c r="AF237" s="177">
        <f t="shared" si="119"/>
        <v>0</v>
      </c>
      <c r="AG237" s="178">
        <f t="shared" si="136"/>
        <v>0</v>
      </c>
      <c r="AH237" s="220">
        <f t="shared" si="120"/>
        <v>0</v>
      </c>
      <c r="AI237" s="179">
        <f t="shared" si="137"/>
        <v>0</v>
      </c>
      <c r="AJ237" s="177">
        <f t="shared" si="121"/>
        <v>0</v>
      </c>
      <c r="AK237" s="178">
        <f t="shared" si="138"/>
        <v>0</v>
      </c>
      <c r="AL237" s="177">
        <f t="shared" si="122"/>
        <v>0</v>
      </c>
      <c r="AM237" s="178">
        <f t="shared" si="139"/>
        <v>0</v>
      </c>
      <c r="AN237" s="220">
        <f t="shared" si="123"/>
        <v>0</v>
      </c>
      <c r="AO237" s="117">
        <f t="shared" si="140"/>
        <v>0</v>
      </c>
    </row>
    <row r="238" spans="1:41" s="139" customFormat="1" ht="15" customHeight="1" thickTop="1">
      <c r="A238" s="151" t="s">
        <v>774</v>
      </c>
      <c r="B238" s="129"/>
      <c r="C238" s="130"/>
      <c r="D238" s="131"/>
      <c r="E238" s="132"/>
      <c r="F238" s="133"/>
      <c r="G238" s="134"/>
      <c r="H238" s="135"/>
      <c r="I238" s="135"/>
      <c r="J238" s="135"/>
      <c r="K238" s="245"/>
      <c r="L238" s="136"/>
      <c r="M238" s="184"/>
      <c r="N238" s="201"/>
      <c r="O238" s="202"/>
      <c r="P238" s="187"/>
      <c r="Q238" s="185"/>
      <c r="R238" s="187"/>
      <c r="S238" s="185"/>
      <c r="T238" s="187"/>
      <c r="U238" s="136"/>
      <c r="V238" s="187"/>
      <c r="W238" s="185"/>
      <c r="X238" s="187"/>
      <c r="Y238" s="185"/>
      <c r="Z238" s="187"/>
      <c r="AA238" s="185"/>
      <c r="AB238" s="187"/>
      <c r="AC238" s="185"/>
      <c r="AD238" s="187"/>
      <c r="AE238" s="136"/>
      <c r="AF238" s="226"/>
      <c r="AG238" s="210"/>
      <c r="AH238" s="209"/>
      <c r="AI238" s="136"/>
      <c r="AJ238" s="226"/>
      <c r="AK238" s="210">
        <f t="shared" si="138"/>
        <v>0</v>
      </c>
      <c r="AL238" s="226"/>
      <c r="AM238" s="210">
        <f t="shared" si="139"/>
        <v>0</v>
      </c>
      <c r="AN238" s="209"/>
      <c r="AO238" s="138">
        <f t="shared" si="140"/>
        <v>0</v>
      </c>
    </row>
    <row r="239" spans="1:41" s="65" customFormat="1" ht="15" customHeight="1">
      <c r="A239" s="60">
        <v>1</v>
      </c>
      <c r="B239" s="40">
        <v>25362501</v>
      </c>
      <c r="C239" s="41" t="s">
        <v>222</v>
      </c>
      <c r="D239" s="78">
        <v>7</v>
      </c>
      <c r="E239" s="79">
        <v>0.67</v>
      </c>
      <c r="F239" s="106">
        <v>7</v>
      </c>
      <c r="G239" s="79">
        <v>0.52</v>
      </c>
      <c r="H239" s="82">
        <v>17168.390472864572</v>
      </c>
      <c r="I239" s="82">
        <f>H239*1.03</f>
        <v>17683.44218705051</v>
      </c>
      <c r="J239" s="83">
        <f>I239/0.8</f>
        <v>22104.302733813136</v>
      </c>
      <c r="K239" s="242">
        <f t="shared" si="126"/>
        <v>0</v>
      </c>
      <c r="L239" s="237"/>
      <c r="M239" s="127">
        <v>2000</v>
      </c>
      <c r="N239" s="175">
        <f t="shared" si="100"/>
        <v>0</v>
      </c>
      <c r="O239" s="178">
        <f t="shared" si="127"/>
        <v>0</v>
      </c>
      <c r="P239" s="177">
        <f t="shared" si="101"/>
        <v>0</v>
      </c>
      <c r="Q239" s="178">
        <f t="shared" si="128"/>
        <v>0</v>
      </c>
      <c r="R239" s="177">
        <f t="shared" si="101"/>
        <v>0</v>
      </c>
      <c r="S239" s="178">
        <f t="shared" si="129"/>
        <v>0</v>
      </c>
      <c r="T239" s="177">
        <f t="shared" ref="T239:T286" si="141">U239/1.1</f>
        <v>0</v>
      </c>
      <c r="U239" s="179">
        <f t="shared" si="130"/>
        <v>0</v>
      </c>
      <c r="V239" s="177">
        <f t="shared" ref="V239:V286" si="142">W239/1.1</f>
        <v>0</v>
      </c>
      <c r="W239" s="178">
        <f t="shared" si="131"/>
        <v>0</v>
      </c>
      <c r="X239" s="177">
        <f t="shared" ref="X239:X286" si="143">Y239/1.1</f>
        <v>0</v>
      </c>
      <c r="Y239" s="178">
        <f t="shared" si="132"/>
        <v>0</v>
      </c>
      <c r="Z239" s="177">
        <f t="shared" ref="Z239:Z286" si="144">AA239/1.1</f>
        <v>0</v>
      </c>
      <c r="AA239" s="178">
        <f t="shared" si="133"/>
        <v>0</v>
      </c>
      <c r="AB239" s="177">
        <f t="shared" ref="AB239:AB286" si="145">AC239/1.1</f>
        <v>0</v>
      </c>
      <c r="AC239" s="178">
        <f t="shared" si="134"/>
        <v>0</v>
      </c>
      <c r="AD239" s="177">
        <f t="shared" ref="AD239:AF286" si="146">AE239/1.1</f>
        <v>0</v>
      </c>
      <c r="AE239" s="179">
        <f t="shared" si="135"/>
        <v>0</v>
      </c>
      <c r="AF239" s="177">
        <f t="shared" si="146"/>
        <v>0</v>
      </c>
      <c r="AG239" s="178">
        <f t="shared" si="136"/>
        <v>0</v>
      </c>
      <c r="AH239" s="220">
        <f t="shared" ref="AH239:AH286" si="147">AI239/1.1</f>
        <v>0</v>
      </c>
      <c r="AI239" s="179">
        <f t="shared" si="137"/>
        <v>0</v>
      </c>
      <c r="AJ239" s="177">
        <f t="shared" ref="AJ239:AJ286" si="148">AK239/1.1</f>
        <v>0</v>
      </c>
      <c r="AK239" s="178">
        <f t="shared" si="138"/>
        <v>0</v>
      </c>
      <c r="AL239" s="177">
        <f t="shared" ref="AL239:AL286" si="149">AM239/1.1</f>
        <v>0</v>
      </c>
      <c r="AM239" s="178">
        <f t="shared" si="139"/>
        <v>0</v>
      </c>
      <c r="AN239" s="220">
        <f t="shared" ref="AN239:AN286" si="150">AO239/1.1</f>
        <v>0</v>
      </c>
      <c r="AO239" s="117">
        <f t="shared" si="140"/>
        <v>0</v>
      </c>
    </row>
    <row r="240" spans="1:41" s="65" customFormat="1" ht="15" customHeight="1">
      <c r="A240" s="66">
        <v>2</v>
      </c>
      <c r="B240" s="42">
        <v>25362502</v>
      </c>
      <c r="C240" s="43" t="s">
        <v>223</v>
      </c>
      <c r="D240" s="74">
        <v>7</v>
      </c>
      <c r="E240" s="75">
        <v>0.85</v>
      </c>
      <c r="F240" s="55">
        <v>7</v>
      </c>
      <c r="G240" s="75">
        <v>0.67</v>
      </c>
      <c r="H240" s="63">
        <v>25789.01912504798</v>
      </c>
      <c r="I240" s="63">
        <f t="shared" ref="I240:I286" si="151">H240*1.03</f>
        <v>26562.689698799419</v>
      </c>
      <c r="J240" s="64">
        <f t="shared" ref="J240:J286" si="152">I240/0.8</f>
        <v>33203.362123499268</v>
      </c>
      <c r="K240" s="243">
        <f t="shared" si="126"/>
        <v>0</v>
      </c>
      <c r="L240" s="238"/>
      <c r="M240" s="47">
        <v>2000</v>
      </c>
      <c r="N240" s="175">
        <f t="shared" si="100"/>
        <v>0</v>
      </c>
      <c r="O240" s="178">
        <f t="shared" si="127"/>
        <v>0</v>
      </c>
      <c r="P240" s="177">
        <f t="shared" si="101"/>
        <v>0</v>
      </c>
      <c r="Q240" s="178">
        <f t="shared" si="128"/>
        <v>0</v>
      </c>
      <c r="R240" s="177">
        <f t="shared" si="101"/>
        <v>0</v>
      </c>
      <c r="S240" s="178">
        <f t="shared" si="129"/>
        <v>0</v>
      </c>
      <c r="T240" s="177">
        <f t="shared" si="141"/>
        <v>0</v>
      </c>
      <c r="U240" s="179">
        <f t="shared" si="130"/>
        <v>0</v>
      </c>
      <c r="V240" s="177">
        <f t="shared" si="142"/>
        <v>0</v>
      </c>
      <c r="W240" s="178">
        <f t="shared" si="131"/>
        <v>0</v>
      </c>
      <c r="X240" s="177">
        <f t="shared" si="143"/>
        <v>0</v>
      </c>
      <c r="Y240" s="178">
        <f t="shared" si="132"/>
        <v>0</v>
      </c>
      <c r="Z240" s="177">
        <f t="shared" si="144"/>
        <v>0</v>
      </c>
      <c r="AA240" s="178">
        <f t="shared" si="133"/>
        <v>0</v>
      </c>
      <c r="AB240" s="177">
        <f t="shared" si="145"/>
        <v>0</v>
      </c>
      <c r="AC240" s="178">
        <f t="shared" si="134"/>
        <v>0</v>
      </c>
      <c r="AD240" s="177">
        <f t="shared" si="146"/>
        <v>0</v>
      </c>
      <c r="AE240" s="179">
        <f t="shared" si="135"/>
        <v>0</v>
      </c>
      <c r="AF240" s="177">
        <f t="shared" si="146"/>
        <v>0</v>
      </c>
      <c r="AG240" s="178">
        <f t="shared" si="136"/>
        <v>0</v>
      </c>
      <c r="AH240" s="220">
        <f t="shared" si="147"/>
        <v>0</v>
      </c>
      <c r="AI240" s="179">
        <f t="shared" si="137"/>
        <v>0</v>
      </c>
      <c r="AJ240" s="177">
        <f t="shared" si="148"/>
        <v>0</v>
      </c>
      <c r="AK240" s="178">
        <f t="shared" si="138"/>
        <v>0</v>
      </c>
      <c r="AL240" s="177">
        <f t="shared" si="149"/>
        <v>0</v>
      </c>
      <c r="AM240" s="178">
        <f t="shared" si="139"/>
        <v>0</v>
      </c>
      <c r="AN240" s="220">
        <f t="shared" si="150"/>
        <v>0</v>
      </c>
      <c r="AO240" s="117">
        <f t="shared" si="140"/>
        <v>0</v>
      </c>
    </row>
    <row r="241" spans="1:41" s="65" customFormat="1" ht="15" customHeight="1">
      <c r="A241" s="66">
        <v>3</v>
      </c>
      <c r="B241" s="42">
        <v>25362503</v>
      </c>
      <c r="C241" s="43" t="s">
        <v>224</v>
      </c>
      <c r="D241" s="74">
        <v>7</v>
      </c>
      <c r="E241" s="75">
        <v>1.05</v>
      </c>
      <c r="F241" s="55">
        <v>7</v>
      </c>
      <c r="G241" s="75">
        <v>0.85</v>
      </c>
      <c r="H241" s="63">
        <v>36439.441321695267</v>
      </c>
      <c r="I241" s="63">
        <f t="shared" si="151"/>
        <v>37532.624561346129</v>
      </c>
      <c r="J241" s="64">
        <f t="shared" si="152"/>
        <v>46915.780701682655</v>
      </c>
      <c r="K241" s="243">
        <f t="shared" si="126"/>
        <v>0</v>
      </c>
      <c r="L241" s="238"/>
      <c r="M241" s="47">
        <v>2000</v>
      </c>
      <c r="N241" s="175">
        <f t="shared" si="100"/>
        <v>0</v>
      </c>
      <c r="O241" s="178">
        <f t="shared" si="127"/>
        <v>0</v>
      </c>
      <c r="P241" s="177">
        <f t="shared" si="101"/>
        <v>0</v>
      </c>
      <c r="Q241" s="178">
        <f t="shared" si="128"/>
        <v>0</v>
      </c>
      <c r="R241" s="177">
        <f t="shared" si="101"/>
        <v>0</v>
      </c>
      <c r="S241" s="178">
        <f t="shared" si="129"/>
        <v>0</v>
      </c>
      <c r="T241" s="177">
        <f t="shared" si="141"/>
        <v>0</v>
      </c>
      <c r="U241" s="179">
        <f t="shared" si="130"/>
        <v>0</v>
      </c>
      <c r="V241" s="177">
        <f t="shared" si="142"/>
        <v>0</v>
      </c>
      <c r="W241" s="178">
        <f t="shared" si="131"/>
        <v>0</v>
      </c>
      <c r="X241" s="177">
        <f t="shared" si="143"/>
        <v>0</v>
      </c>
      <c r="Y241" s="178">
        <f t="shared" si="132"/>
        <v>0</v>
      </c>
      <c r="Z241" s="177">
        <f t="shared" si="144"/>
        <v>0</v>
      </c>
      <c r="AA241" s="178">
        <f t="shared" si="133"/>
        <v>0</v>
      </c>
      <c r="AB241" s="177">
        <f t="shared" si="145"/>
        <v>0</v>
      </c>
      <c r="AC241" s="178">
        <f t="shared" si="134"/>
        <v>0</v>
      </c>
      <c r="AD241" s="177">
        <f t="shared" si="146"/>
        <v>0</v>
      </c>
      <c r="AE241" s="179">
        <f t="shared" si="135"/>
        <v>0</v>
      </c>
      <c r="AF241" s="177">
        <f t="shared" si="146"/>
        <v>0</v>
      </c>
      <c r="AG241" s="178">
        <f t="shared" si="136"/>
        <v>0</v>
      </c>
      <c r="AH241" s="220">
        <f t="shared" si="147"/>
        <v>0</v>
      </c>
      <c r="AI241" s="179">
        <f t="shared" si="137"/>
        <v>0</v>
      </c>
      <c r="AJ241" s="177">
        <f t="shared" si="148"/>
        <v>0</v>
      </c>
      <c r="AK241" s="178">
        <f t="shared" si="138"/>
        <v>0</v>
      </c>
      <c r="AL241" s="177">
        <f t="shared" si="149"/>
        <v>0</v>
      </c>
      <c r="AM241" s="178">
        <f t="shared" si="139"/>
        <v>0</v>
      </c>
      <c r="AN241" s="220">
        <f t="shared" si="150"/>
        <v>0</v>
      </c>
      <c r="AO241" s="117">
        <f t="shared" si="140"/>
        <v>0</v>
      </c>
    </row>
    <row r="242" spans="1:41" s="65" customFormat="1" ht="15" customHeight="1">
      <c r="A242" s="66">
        <v>4</v>
      </c>
      <c r="B242" s="42">
        <v>25362504</v>
      </c>
      <c r="C242" s="43" t="s">
        <v>225</v>
      </c>
      <c r="D242" s="74">
        <v>7</v>
      </c>
      <c r="E242" s="75">
        <v>1.2</v>
      </c>
      <c r="F242" s="55">
        <v>7</v>
      </c>
      <c r="G242" s="75">
        <v>1.05</v>
      </c>
      <c r="H242" s="63">
        <v>47953.809901238754</v>
      </c>
      <c r="I242" s="63">
        <f t="shared" si="151"/>
        <v>49392.424198275919</v>
      </c>
      <c r="J242" s="64">
        <f t="shared" si="152"/>
        <v>61740.530247844894</v>
      </c>
      <c r="K242" s="243">
        <f t="shared" si="126"/>
        <v>0</v>
      </c>
      <c r="L242" s="238"/>
      <c r="M242" s="47">
        <v>1000</v>
      </c>
      <c r="N242" s="175">
        <f t="shared" si="100"/>
        <v>0</v>
      </c>
      <c r="O242" s="178">
        <f t="shared" si="127"/>
        <v>0</v>
      </c>
      <c r="P242" s="177">
        <f t="shared" si="101"/>
        <v>0</v>
      </c>
      <c r="Q242" s="178">
        <f t="shared" si="128"/>
        <v>0</v>
      </c>
      <c r="R242" s="177">
        <f t="shared" si="101"/>
        <v>0</v>
      </c>
      <c r="S242" s="178">
        <f t="shared" si="129"/>
        <v>0</v>
      </c>
      <c r="T242" s="177">
        <f t="shared" si="141"/>
        <v>0</v>
      </c>
      <c r="U242" s="179">
        <f t="shared" si="130"/>
        <v>0</v>
      </c>
      <c r="V242" s="177">
        <f t="shared" si="142"/>
        <v>0</v>
      </c>
      <c r="W242" s="178">
        <f t="shared" si="131"/>
        <v>0</v>
      </c>
      <c r="X242" s="177">
        <f t="shared" si="143"/>
        <v>0</v>
      </c>
      <c r="Y242" s="178">
        <f t="shared" si="132"/>
        <v>0</v>
      </c>
      <c r="Z242" s="177">
        <f t="shared" si="144"/>
        <v>0</v>
      </c>
      <c r="AA242" s="178">
        <f t="shared" si="133"/>
        <v>0</v>
      </c>
      <c r="AB242" s="177">
        <f t="shared" si="145"/>
        <v>0</v>
      </c>
      <c r="AC242" s="178">
        <f t="shared" si="134"/>
        <v>0</v>
      </c>
      <c r="AD242" s="177">
        <f t="shared" si="146"/>
        <v>0</v>
      </c>
      <c r="AE242" s="179">
        <f t="shared" si="135"/>
        <v>0</v>
      </c>
      <c r="AF242" s="177">
        <f t="shared" si="146"/>
        <v>0</v>
      </c>
      <c r="AG242" s="178">
        <f t="shared" si="136"/>
        <v>0</v>
      </c>
      <c r="AH242" s="220">
        <f t="shared" si="147"/>
        <v>0</v>
      </c>
      <c r="AI242" s="179">
        <f t="shared" si="137"/>
        <v>0</v>
      </c>
      <c r="AJ242" s="177">
        <f t="shared" si="148"/>
        <v>0</v>
      </c>
      <c r="AK242" s="178">
        <f t="shared" si="138"/>
        <v>0</v>
      </c>
      <c r="AL242" s="177">
        <f t="shared" si="149"/>
        <v>0</v>
      </c>
      <c r="AM242" s="178">
        <f t="shared" si="139"/>
        <v>0</v>
      </c>
      <c r="AN242" s="220">
        <f t="shared" si="150"/>
        <v>0</v>
      </c>
      <c r="AO242" s="117">
        <f t="shared" si="140"/>
        <v>0</v>
      </c>
    </row>
    <row r="243" spans="1:41" s="65" customFormat="1" ht="15" customHeight="1">
      <c r="A243" s="66">
        <v>5</v>
      </c>
      <c r="B243" s="42">
        <v>25362505</v>
      </c>
      <c r="C243" s="43" t="s">
        <v>226</v>
      </c>
      <c r="D243" s="74">
        <v>7</v>
      </c>
      <c r="E243" s="75">
        <v>1.35</v>
      </c>
      <c r="F243" s="55">
        <v>7</v>
      </c>
      <c r="G243" s="75">
        <v>1.05</v>
      </c>
      <c r="H243" s="63">
        <v>57098.240682331758</v>
      </c>
      <c r="I243" s="63">
        <f t="shared" si="151"/>
        <v>58811.187902801714</v>
      </c>
      <c r="J243" s="64">
        <f t="shared" si="152"/>
        <v>73513.984878502131</v>
      </c>
      <c r="K243" s="243">
        <f t="shared" si="126"/>
        <v>0</v>
      </c>
      <c r="L243" s="238"/>
      <c r="M243" s="47">
        <v>1000</v>
      </c>
      <c r="N243" s="175">
        <f t="shared" si="100"/>
        <v>0</v>
      </c>
      <c r="O243" s="178">
        <f t="shared" si="127"/>
        <v>0</v>
      </c>
      <c r="P243" s="177">
        <f t="shared" si="101"/>
        <v>0</v>
      </c>
      <c r="Q243" s="178">
        <f t="shared" si="128"/>
        <v>0</v>
      </c>
      <c r="R243" s="177">
        <f t="shared" si="101"/>
        <v>0</v>
      </c>
      <c r="S243" s="178">
        <f t="shared" si="129"/>
        <v>0</v>
      </c>
      <c r="T243" s="177">
        <f t="shared" si="141"/>
        <v>0</v>
      </c>
      <c r="U243" s="179">
        <f t="shared" si="130"/>
        <v>0</v>
      </c>
      <c r="V243" s="177">
        <f t="shared" si="142"/>
        <v>0</v>
      </c>
      <c r="W243" s="178">
        <f t="shared" si="131"/>
        <v>0</v>
      </c>
      <c r="X243" s="177">
        <f t="shared" si="143"/>
        <v>0</v>
      </c>
      <c r="Y243" s="178">
        <f t="shared" si="132"/>
        <v>0</v>
      </c>
      <c r="Z243" s="177">
        <f t="shared" si="144"/>
        <v>0</v>
      </c>
      <c r="AA243" s="178">
        <f t="shared" si="133"/>
        <v>0</v>
      </c>
      <c r="AB243" s="177">
        <f t="shared" si="145"/>
        <v>0</v>
      </c>
      <c r="AC243" s="178">
        <f t="shared" si="134"/>
        <v>0</v>
      </c>
      <c r="AD243" s="177">
        <f t="shared" si="146"/>
        <v>0</v>
      </c>
      <c r="AE243" s="179">
        <f t="shared" si="135"/>
        <v>0</v>
      </c>
      <c r="AF243" s="177">
        <f t="shared" si="146"/>
        <v>0</v>
      </c>
      <c r="AG243" s="178">
        <f t="shared" si="136"/>
        <v>0</v>
      </c>
      <c r="AH243" s="220">
        <f t="shared" si="147"/>
        <v>0</v>
      </c>
      <c r="AI243" s="179">
        <f t="shared" si="137"/>
        <v>0</v>
      </c>
      <c r="AJ243" s="177">
        <f t="shared" si="148"/>
        <v>0</v>
      </c>
      <c r="AK243" s="178">
        <f t="shared" si="138"/>
        <v>0</v>
      </c>
      <c r="AL243" s="177">
        <f t="shared" si="149"/>
        <v>0</v>
      </c>
      <c r="AM243" s="178">
        <f t="shared" si="139"/>
        <v>0</v>
      </c>
      <c r="AN243" s="220">
        <f t="shared" si="150"/>
        <v>0</v>
      </c>
      <c r="AO243" s="117">
        <f t="shared" si="140"/>
        <v>0</v>
      </c>
    </row>
    <row r="244" spans="1:41" s="65" customFormat="1" ht="15" customHeight="1">
      <c r="A244" s="66">
        <v>6</v>
      </c>
      <c r="B244" s="42">
        <v>25362506</v>
      </c>
      <c r="C244" s="43" t="s">
        <v>227</v>
      </c>
      <c r="D244" s="74">
        <v>7</v>
      </c>
      <c r="E244" s="75">
        <v>1.4</v>
      </c>
      <c r="F244" s="55">
        <v>7</v>
      </c>
      <c r="G244" s="75">
        <v>1.05</v>
      </c>
      <c r="H244" s="63">
        <v>60435.329238962368</v>
      </c>
      <c r="I244" s="63">
        <f t="shared" si="151"/>
        <v>62248.389116131242</v>
      </c>
      <c r="J244" s="64">
        <f t="shared" si="152"/>
        <v>77810.486395164044</v>
      </c>
      <c r="K244" s="243">
        <f t="shared" si="126"/>
        <v>0</v>
      </c>
      <c r="L244" s="238"/>
      <c r="M244" s="47">
        <v>1000</v>
      </c>
      <c r="N244" s="175">
        <f t="shared" si="100"/>
        <v>0</v>
      </c>
      <c r="O244" s="178">
        <f t="shared" si="127"/>
        <v>0</v>
      </c>
      <c r="P244" s="177">
        <f t="shared" si="101"/>
        <v>0</v>
      </c>
      <c r="Q244" s="178">
        <f t="shared" si="128"/>
        <v>0</v>
      </c>
      <c r="R244" s="177">
        <f t="shared" si="101"/>
        <v>0</v>
      </c>
      <c r="S244" s="178">
        <f t="shared" si="129"/>
        <v>0</v>
      </c>
      <c r="T244" s="177">
        <f t="shared" si="141"/>
        <v>0</v>
      </c>
      <c r="U244" s="179">
        <f t="shared" si="130"/>
        <v>0</v>
      </c>
      <c r="V244" s="177">
        <f t="shared" si="142"/>
        <v>0</v>
      </c>
      <c r="W244" s="178">
        <f t="shared" si="131"/>
        <v>0</v>
      </c>
      <c r="X244" s="177">
        <f t="shared" si="143"/>
        <v>0</v>
      </c>
      <c r="Y244" s="178">
        <f t="shared" si="132"/>
        <v>0</v>
      </c>
      <c r="Z244" s="177">
        <f t="shared" si="144"/>
        <v>0</v>
      </c>
      <c r="AA244" s="178">
        <f t="shared" si="133"/>
        <v>0</v>
      </c>
      <c r="AB244" s="177">
        <f t="shared" si="145"/>
        <v>0</v>
      </c>
      <c r="AC244" s="178">
        <f t="shared" si="134"/>
        <v>0</v>
      </c>
      <c r="AD244" s="177">
        <f t="shared" si="146"/>
        <v>0</v>
      </c>
      <c r="AE244" s="179">
        <f t="shared" si="135"/>
        <v>0</v>
      </c>
      <c r="AF244" s="177">
        <f t="shared" si="146"/>
        <v>0</v>
      </c>
      <c r="AG244" s="178">
        <f t="shared" si="136"/>
        <v>0</v>
      </c>
      <c r="AH244" s="220">
        <f t="shared" si="147"/>
        <v>0</v>
      </c>
      <c r="AI244" s="179">
        <f t="shared" si="137"/>
        <v>0</v>
      </c>
      <c r="AJ244" s="177">
        <f t="shared" si="148"/>
        <v>0</v>
      </c>
      <c r="AK244" s="178">
        <f t="shared" si="138"/>
        <v>0</v>
      </c>
      <c r="AL244" s="177">
        <f t="shared" si="149"/>
        <v>0</v>
      </c>
      <c r="AM244" s="178">
        <f t="shared" si="139"/>
        <v>0</v>
      </c>
      <c r="AN244" s="220">
        <f t="shared" si="150"/>
        <v>0</v>
      </c>
      <c r="AO244" s="117">
        <f t="shared" si="140"/>
        <v>0</v>
      </c>
    </row>
    <row r="245" spans="1:41" s="65" customFormat="1" ht="15" customHeight="1">
      <c r="A245" s="66">
        <v>7</v>
      </c>
      <c r="B245" s="42">
        <v>25362507</v>
      </c>
      <c r="C245" s="43" t="s">
        <v>228</v>
      </c>
      <c r="D245" s="74">
        <v>7</v>
      </c>
      <c r="E245" s="75">
        <v>1.6</v>
      </c>
      <c r="F245" s="55">
        <v>7</v>
      </c>
      <c r="G245" s="75">
        <v>1.2</v>
      </c>
      <c r="H245" s="63">
        <v>77633.676991361892</v>
      </c>
      <c r="I245" s="63">
        <f t="shared" si="151"/>
        <v>79962.687301102749</v>
      </c>
      <c r="J245" s="64">
        <f t="shared" si="152"/>
        <v>99953.359126378433</v>
      </c>
      <c r="K245" s="243">
        <f t="shared" si="126"/>
        <v>0</v>
      </c>
      <c r="L245" s="238"/>
      <c r="M245" s="47">
        <v>1000</v>
      </c>
      <c r="N245" s="175">
        <f t="shared" si="100"/>
        <v>0</v>
      </c>
      <c r="O245" s="178">
        <f t="shared" si="127"/>
        <v>0</v>
      </c>
      <c r="P245" s="177">
        <f t="shared" si="101"/>
        <v>0</v>
      </c>
      <c r="Q245" s="178">
        <f t="shared" si="128"/>
        <v>0</v>
      </c>
      <c r="R245" s="177">
        <f t="shared" si="101"/>
        <v>0</v>
      </c>
      <c r="S245" s="178">
        <f t="shared" si="129"/>
        <v>0</v>
      </c>
      <c r="T245" s="177">
        <f t="shared" si="141"/>
        <v>0</v>
      </c>
      <c r="U245" s="179">
        <f t="shared" si="130"/>
        <v>0</v>
      </c>
      <c r="V245" s="177">
        <f t="shared" si="142"/>
        <v>0</v>
      </c>
      <c r="W245" s="178">
        <f t="shared" si="131"/>
        <v>0</v>
      </c>
      <c r="X245" s="177">
        <f t="shared" si="143"/>
        <v>0</v>
      </c>
      <c r="Y245" s="178">
        <f t="shared" si="132"/>
        <v>0</v>
      </c>
      <c r="Z245" s="177">
        <f t="shared" si="144"/>
        <v>0</v>
      </c>
      <c r="AA245" s="178">
        <f t="shared" si="133"/>
        <v>0</v>
      </c>
      <c r="AB245" s="177">
        <f t="shared" si="145"/>
        <v>0</v>
      </c>
      <c r="AC245" s="178">
        <f t="shared" si="134"/>
        <v>0</v>
      </c>
      <c r="AD245" s="177">
        <f t="shared" si="146"/>
        <v>0</v>
      </c>
      <c r="AE245" s="179">
        <f t="shared" si="135"/>
        <v>0</v>
      </c>
      <c r="AF245" s="177">
        <f t="shared" si="146"/>
        <v>0</v>
      </c>
      <c r="AG245" s="178">
        <f t="shared" si="136"/>
        <v>0</v>
      </c>
      <c r="AH245" s="220">
        <f t="shared" si="147"/>
        <v>0</v>
      </c>
      <c r="AI245" s="179">
        <f t="shared" si="137"/>
        <v>0</v>
      </c>
      <c r="AJ245" s="177">
        <f t="shared" si="148"/>
        <v>0</v>
      </c>
      <c r="AK245" s="178">
        <f t="shared" si="138"/>
        <v>0</v>
      </c>
      <c r="AL245" s="177">
        <f t="shared" si="149"/>
        <v>0</v>
      </c>
      <c r="AM245" s="178">
        <f t="shared" si="139"/>
        <v>0</v>
      </c>
      <c r="AN245" s="220">
        <f t="shared" si="150"/>
        <v>0</v>
      </c>
      <c r="AO245" s="117">
        <f t="shared" si="140"/>
        <v>0</v>
      </c>
    </row>
    <row r="246" spans="1:41" s="65" customFormat="1" ht="15" customHeight="1">
      <c r="A246" s="66">
        <v>8</v>
      </c>
      <c r="B246" s="42">
        <v>25362508</v>
      </c>
      <c r="C246" s="43" t="s">
        <v>229</v>
      </c>
      <c r="D246" s="74">
        <v>7</v>
      </c>
      <c r="E246" s="75">
        <v>1.6</v>
      </c>
      <c r="F246" s="55">
        <v>7</v>
      </c>
      <c r="G246" s="75">
        <v>1.35</v>
      </c>
      <c r="H246" s="63">
        <v>80715.530231491386</v>
      </c>
      <c r="I246" s="63">
        <f t="shared" si="151"/>
        <v>83136.996138436123</v>
      </c>
      <c r="J246" s="64">
        <f t="shared" si="152"/>
        <v>103921.24517304514</v>
      </c>
      <c r="K246" s="243">
        <f t="shared" si="126"/>
        <v>0</v>
      </c>
      <c r="L246" s="238"/>
      <c r="M246" s="47">
        <v>1000</v>
      </c>
      <c r="N246" s="175">
        <f t="shared" si="100"/>
        <v>0</v>
      </c>
      <c r="O246" s="178">
        <f t="shared" si="127"/>
        <v>0</v>
      </c>
      <c r="P246" s="177">
        <f t="shared" si="101"/>
        <v>0</v>
      </c>
      <c r="Q246" s="178">
        <f t="shared" si="128"/>
        <v>0</v>
      </c>
      <c r="R246" s="177">
        <f t="shared" si="101"/>
        <v>0</v>
      </c>
      <c r="S246" s="178">
        <f t="shared" si="129"/>
        <v>0</v>
      </c>
      <c r="T246" s="177">
        <f t="shared" si="141"/>
        <v>0</v>
      </c>
      <c r="U246" s="179">
        <f t="shared" si="130"/>
        <v>0</v>
      </c>
      <c r="V246" s="177">
        <f t="shared" si="142"/>
        <v>0</v>
      </c>
      <c r="W246" s="178">
        <f t="shared" si="131"/>
        <v>0</v>
      </c>
      <c r="X246" s="177">
        <f t="shared" si="143"/>
        <v>0</v>
      </c>
      <c r="Y246" s="178">
        <f t="shared" si="132"/>
        <v>0</v>
      </c>
      <c r="Z246" s="177">
        <f t="shared" si="144"/>
        <v>0</v>
      </c>
      <c r="AA246" s="178">
        <f t="shared" si="133"/>
        <v>0</v>
      </c>
      <c r="AB246" s="177">
        <f t="shared" si="145"/>
        <v>0</v>
      </c>
      <c r="AC246" s="178">
        <f t="shared" si="134"/>
        <v>0</v>
      </c>
      <c r="AD246" s="177">
        <f t="shared" si="146"/>
        <v>0</v>
      </c>
      <c r="AE246" s="179">
        <f t="shared" si="135"/>
        <v>0</v>
      </c>
      <c r="AF246" s="177">
        <f t="shared" si="146"/>
        <v>0</v>
      </c>
      <c r="AG246" s="178">
        <f t="shared" si="136"/>
        <v>0</v>
      </c>
      <c r="AH246" s="220">
        <f t="shared" si="147"/>
        <v>0</v>
      </c>
      <c r="AI246" s="179">
        <f t="shared" si="137"/>
        <v>0</v>
      </c>
      <c r="AJ246" s="177">
        <f t="shared" si="148"/>
        <v>0</v>
      </c>
      <c r="AK246" s="178">
        <f t="shared" si="138"/>
        <v>0</v>
      </c>
      <c r="AL246" s="177">
        <f t="shared" si="149"/>
        <v>0</v>
      </c>
      <c r="AM246" s="178">
        <f t="shared" si="139"/>
        <v>0</v>
      </c>
      <c r="AN246" s="220">
        <f t="shared" si="150"/>
        <v>0</v>
      </c>
      <c r="AO246" s="117">
        <f t="shared" si="140"/>
        <v>0</v>
      </c>
    </row>
    <row r="247" spans="1:41" s="65" customFormat="1" ht="15" customHeight="1">
      <c r="A247" s="66">
        <v>9</v>
      </c>
      <c r="B247" s="42">
        <v>25362551</v>
      </c>
      <c r="C247" s="43" t="s">
        <v>230</v>
      </c>
      <c r="D247" s="74">
        <v>7</v>
      </c>
      <c r="E247" s="75">
        <v>1.7</v>
      </c>
      <c r="F247" s="55">
        <v>7</v>
      </c>
      <c r="G247" s="75">
        <v>1.2</v>
      </c>
      <c r="H247" s="63">
        <v>82327.025861832022</v>
      </c>
      <c r="I247" s="63">
        <f t="shared" si="151"/>
        <v>84796.836637686982</v>
      </c>
      <c r="J247" s="64">
        <f t="shared" si="152"/>
        <v>105996.04579710872</v>
      </c>
      <c r="K247" s="243">
        <f t="shared" si="126"/>
        <v>0</v>
      </c>
      <c r="L247" s="238"/>
      <c r="M247" s="47">
        <v>1000</v>
      </c>
      <c r="N247" s="175">
        <f t="shared" ref="N247:N310" si="153">O247/1.1</f>
        <v>0</v>
      </c>
      <c r="O247" s="178">
        <f t="shared" si="127"/>
        <v>0</v>
      </c>
      <c r="P247" s="177">
        <f t="shared" ref="P247:R310" si="154">Q247/1.1</f>
        <v>0</v>
      </c>
      <c r="Q247" s="178">
        <f t="shared" si="128"/>
        <v>0</v>
      </c>
      <c r="R247" s="177">
        <f t="shared" si="154"/>
        <v>0</v>
      </c>
      <c r="S247" s="178">
        <f t="shared" si="129"/>
        <v>0</v>
      </c>
      <c r="T247" s="177">
        <f t="shared" si="141"/>
        <v>0</v>
      </c>
      <c r="U247" s="179">
        <f t="shared" si="130"/>
        <v>0</v>
      </c>
      <c r="V247" s="177">
        <f t="shared" si="142"/>
        <v>0</v>
      </c>
      <c r="W247" s="178">
        <f t="shared" si="131"/>
        <v>0</v>
      </c>
      <c r="X247" s="177">
        <f t="shared" si="143"/>
        <v>0</v>
      </c>
      <c r="Y247" s="178">
        <f t="shared" si="132"/>
        <v>0</v>
      </c>
      <c r="Z247" s="177">
        <f t="shared" si="144"/>
        <v>0</v>
      </c>
      <c r="AA247" s="178">
        <f t="shared" si="133"/>
        <v>0</v>
      </c>
      <c r="AB247" s="177">
        <f t="shared" si="145"/>
        <v>0</v>
      </c>
      <c r="AC247" s="178">
        <f t="shared" si="134"/>
        <v>0</v>
      </c>
      <c r="AD247" s="177">
        <f t="shared" si="146"/>
        <v>0</v>
      </c>
      <c r="AE247" s="179">
        <f t="shared" si="135"/>
        <v>0</v>
      </c>
      <c r="AF247" s="177">
        <f t="shared" si="146"/>
        <v>0</v>
      </c>
      <c r="AG247" s="178">
        <f t="shared" si="136"/>
        <v>0</v>
      </c>
      <c r="AH247" s="220">
        <f t="shared" si="147"/>
        <v>0</v>
      </c>
      <c r="AI247" s="179">
        <f t="shared" si="137"/>
        <v>0</v>
      </c>
      <c r="AJ247" s="177">
        <f t="shared" si="148"/>
        <v>0</v>
      </c>
      <c r="AK247" s="178">
        <f t="shared" si="138"/>
        <v>0</v>
      </c>
      <c r="AL247" s="177">
        <f t="shared" si="149"/>
        <v>0</v>
      </c>
      <c r="AM247" s="178">
        <f t="shared" si="139"/>
        <v>0</v>
      </c>
      <c r="AN247" s="220">
        <f t="shared" si="150"/>
        <v>0</v>
      </c>
      <c r="AO247" s="117">
        <f t="shared" si="140"/>
        <v>0</v>
      </c>
    </row>
    <row r="248" spans="1:41" s="65" customFormat="1" ht="15" customHeight="1">
      <c r="A248" s="66">
        <v>10</v>
      </c>
      <c r="B248" s="42">
        <v>25362552</v>
      </c>
      <c r="C248" s="43" t="s">
        <v>231</v>
      </c>
      <c r="D248" s="74">
        <v>7</v>
      </c>
      <c r="E248" s="75">
        <v>1.7</v>
      </c>
      <c r="F248" s="55">
        <v>7</v>
      </c>
      <c r="G248" s="75">
        <v>1.35</v>
      </c>
      <c r="H248" s="63">
        <v>85351.278690146777</v>
      </c>
      <c r="I248" s="63">
        <f t="shared" si="151"/>
        <v>87911.817050851183</v>
      </c>
      <c r="J248" s="64">
        <f t="shared" si="152"/>
        <v>109889.77131356398</v>
      </c>
      <c r="K248" s="243">
        <f t="shared" si="126"/>
        <v>0</v>
      </c>
      <c r="L248" s="238"/>
      <c r="M248" s="47">
        <v>1000</v>
      </c>
      <c r="N248" s="175">
        <f t="shared" si="153"/>
        <v>0</v>
      </c>
      <c r="O248" s="178">
        <f t="shared" si="127"/>
        <v>0</v>
      </c>
      <c r="P248" s="177">
        <f t="shared" si="154"/>
        <v>0</v>
      </c>
      <c r="Q248" s="178">
        <f t="shared" si="128"/>
        <v>0</v>
      </c>
      <c r="R248" s="177">
        <f t="shared" si="154"/>
        <v>0</v>
      </c>
      <c r="S248" s="178">
        <f t="shared" si="129"/>
        <v>0</v>
      </c>
      <c r="T248" s="177">
        <f t="shared" si="141"/>
        <v>0</v>
      </c>
      <c r="U248" s="179">
        <f t="shared" si="130"/>
        <v>0</v>
      </c>
      <c r="V248" s="177">
        <f t="shared" si="142"/>
        <v>0</v>
      </c>
      <c r="W248" s="178">
        <f t="shared" si="131"/>
        <v>0</v>
      </c>
      <c r="X248" s="177">
        <f t="shared" si="143"/>
        <v>0</v>
      </c>
      <c r="Y248" s="178">
        <f t="shared" si="132"/>
        <v>0</v>
      </c>
      <c r="Z248" s="177">
        <f t="shared" si="144"/>
        <v>0</v>
      </c>
      <c r="AA248" s="178">
        <f t="shared" si="133"/>
        <v>0</v>
      </c>
      <c r="AB248" s="177">
        <f t="shared" si="145"/>
        <v>0</v>
      </c>
      <c r="AC248" s="178">
        <f t="shared" si="134"/>
        <v>0</v>
      </c>
      <c r="AD248" s="177">
        <f t="shared" si="146"/>
        <v>0</v>
      </c>
      <c r="AE248" s="179">
        <f t="shared" si="135"/>
        <v>0</v>
      </c>
      <c r="AF248" s="177">
        <f t="shared" si="146"/>
        <v>0</v>
      </c>
      <c r="AG248" s="178">
        <f t="shared" si="136"/>
        <v>0</v>
      </c>
      <c r="AH248" s="220">
        <f t="shared" si="147"/>
        <v>0</v>
      </c>
      <c r="AI248" s="179">
        <f t="shared" si="137"/>
        <v>0</v>
      </c>
      <c r="AJ248" s="177">
        <f t="shared" si="148"/>
        <v>0</v>
      </c>
      <c r="AK248" s="178">
        <f t="shared" si="138"/>
        <v>0</v>
      </c>
      <c r="AL248" s="177">
        <f t="shared" si="149"/>
        <v>0</v>
      </c>
      <c r="AM248" s="178">
        <f t="shared" si="139"/>
        <v>0</v>
      </c>
      <c r="AN248" s="220">
        <f t="shared" si="150"/>
        <v>0</v>
      </c>
      <c r="AO248" s="117">
        <f t="shared" si="140"/>
        <v>0</v>
      </c>
    </row>
    <row r="249" spans="1:41" s="65" customFormat="1" ht="15" customHeight="1">
      <c r="A249" s="66">
        <v>11</v>
      </c>
      <c r="B249" s="42">
        <v>25362553</v>
      </c>
      <c r="C249" s="43" t="s">
        <v>232</v>
      </c>
      <c r="D249" s="74">
        <v>7</v>
      </c>
      <c r="E249" s="75">
        <v>2</v>
      </c>
      <c r="F249" s="55">
        <v>7</v>
      </c>
      <c r="G249" s="75">
        <v>1.4</v>
      </c>
      <c r="H249" s="63">
        <v>112358.93898637686</v>
      </c>
      <c r="I249" s="63">
        <f t="shared" si="151"/>
        <v>115729.70715596816</v>
      </c>
      <c r="J249" s="64">
        <f t="shared" si="152"/>
        <v>144662.13394496019</v>
      </c>
      <c r="K249" s="243">
        <f t="shared" si="126"/>
        <v>0</v>
      </c>
      <c r="L249" s="238"/>
      <c r="M249" s="47">
        <v>1000</v>
      </c>
      <c r="N249" s="175">
        <f t="shared" si="153"/>
        <v>0</v>
      </c>
      <c r="O249" s="178">
        <f t="shared" si="127"/>
        <v>0</v>
      </c>
      <c r="P249" s="177">
        <f t="shared" si="154"/>
        <v>0</v>
      </c>
      <c r="Q249" s="178">
        <f t="shared" si="128"/>
        <v>0</v>
      </c>
      <c r="R249" s="177">
        <f t="shared" si="154"/>
        <v>0</v>
      </c>
      <c r="S249" s="178">
        <f t="shared" si="129"/>
        <v>0</v>
      </c>
      <c r="T249" s="177">
        <f t="shared" si="141"/>
        <v>0</v>
      </c>
      <c r="U249" s="179">
        <f t="shared" si="130"/>
        <v>0</v>
      </c>
      <c r="V249" s="177">
        <f t="shared" si="142"/>
        <v>0</v>
      </c>
      <c r="W249" s="178">
        <f t="shared" si="131"/>
        <v>0</v>
      </c>
      <c r="X249" s="177">
        <f t="shared" si="143"/>
        <v>0</v>
      </c>
      <c r="Y249" s="178">
        <f t="shared" si="132"/>
        <v>0</v>
      </c>
      <c r="Z249" s="177">
        <f t="shared" si="144"/>
        <v>0</v>
      </c>
      <c r="AA249" s="178">
        <f t="shared" si="133"/>
        <v>0</v>
      </c>
      <c r="AB249" s="177">
        <f t="shared" si="145"/>
        <v>0</v>
      </c>
      <c r="AC249" s="178">
        <f t="shared" si="134"/>
        <v>0</v>
      </c>
      <c r="AD249" s="177">
        <f t="shared" si="146"/>
        <v>0</v>
      </c>
      <c r="AE249" s="179">
        <f t="shared" si="135"/>
        <v>0</v>
      </c>
      <c r="AF249" s="177">
        <f t="shared" si="146"/>
        <v>0</v>
      </c>
      <c r="AG249" s="178">
        <f t="shared" si="136"/>
        <v>0</v>
      </c>
      <c r="AH249" s="220">
        <f t="shared" si="147"/>
        <v>0</v>
      </c>
      <c r="AI249" s="179">
        <f t="shared" si="137"/>
        <v>0</v>
      </c>
      <c r="AJ249" s="177">
        <f t="shared" si="148"/>
        <v>0</v>
      </c>
      <c r="AK249" s="178">
        <f t="shared" si="138"/>
        <v>0</v>
      </c>
      <c r="AL249" s="177">
        <f t="shared" si="149"/>
        <v>0</v>
      </c>
      <c r="AM249" s="178">
        <f t="shared" si="139"/>
        <v>0</v>
      </c>
      <c r="AN249" s="220">
        <f t="shared" si="150"/>
        <v>0</v>
      </c>
      <c r="AO249" s="117">
        <f t="shared" si="140"/>
        <v>0</v>
      </c>
    </row>
    <row r="250" spans="1:41" s="65" customFormat="1" ht="15" customHeight="1">
      <c r="A250" s="66">
        <v>12</v>
      </c>
      <c r="B250" s="42">
        <v>25362554</v>
      </c>
      <c r="C250" s="43" t="s">
        <v>233</v>
      </c>
      <c r="D250" s="74">
        <v>7</v>
      </c>
      <c r="E250" s="75">
        <v>2.13</v>
      </c>
      <c r="F250" s="55">
        <v>7</v>
      </c>
      <c r="G250" s="75">
        <v>1.6</v>
      </c>
      <c r="H250" s="63">
        <v>129731.84897227731</v>
      </c>
      <c r="I250" s="63">
        <f t="shared" si="151"/>
        <v>133623.80444144562</v>
      </c>
      <c r="J250" s="64">
        <f t="shared" si="152"/>
        <v>167029.75555180703</v>
      </c>
      <c r="K250" s="243">
        <f t="shared" si="126"/>
        <v>0</v>
      </c>
      <c r="L250" s="238"/>
      <c r="M250" s="47">
        <v>1000</v>
      </c>
      <c r="N250" s="175">
        <f t="shared" si="153"/>
        <v>0</v>
      </c>
      <c r="O250" s="178">
        <f t="shared" si="127"/>
        <v>0</v>
      </c>
      <c r="P250" s="177">
        <f t="shared" si="154"/>
        <v>0</v>
      </c>
      <c r="Q250" s="178">
        <f t="shared" si="128"/>
        <v>0</v>
      </c>
      <c r="R250" s="177">
        <f t="shared" si="154"/>
        <v>0</v>
      </c>
      <c r="S250" s="178">
        <f t="shared" si="129"/>
        <v>0</v>
      </c>
      <c r="T250" s="177">
        <f t="shared" si="141"/>
        <v>0</v>
      </c>
      <c r="U250" s="179">
        <f t="shared" si="130"/>
        <v>0</v>
      </c>
      <c r="V250" s="177">
        <f t="shared" si="142"/>
        <v>0</v>
      </c>
      <c r="W250" s="178">
        <f t="shared" si="131"/>
        <v>0</v>
      </c>
      <c r="X250" s="177">
        <f t="shared" si="143"/>
        <v>0</v>
      </c>
      <c r="Y250" s="178">
        <f t="shared" si="132"/>
        <v>0</v>
      </c>
      <c r="Z250" s="177">
        <f t="shared" si="144"/>
        <v>0</v>
      </c>
      <c r="AA250" s="178">
        <f t="shared" si="133"/>
        <v>0</v>
      </c>
      <c r="AB250" s="177">
        <f t="shared" si="145"/>
        <v>0</v>
      </c>
      <c r="AC250" s="178">
        <f t="shared" si="134"/>
        <v>0</v>
      </c>
      <c r="AD250" s="177">
        <f t="shared" si="146"/>
        <v>0</v>
      </c>
      <c r="AE250" s="179">
        <f t="shared" si="135"/>
        <v>0</v>
      </c>
      <c r="AF250" s="177">
        <f t="shared" si="146"/>
        <v>0</v>
      </c>
      <c r="AG250" s="178">
        <f t="shared" si="136"/>
        <v>0</v>
      </c>
      <c r="AH250" s="220">
        <f t="shared" si="147"/>
        <v>0</v>
      </c>
      <c r="AI250" s="179">
        <f t="shared" si="137"/>
        <v>0</v>
      </c>
      <c r="AJ250" s="177">
        <f t="shared" si="148"/>
        <v>0</v>
      </c>
      <c r="AK250" s="178">
        <f t="shared" si="138"/>
        <v>0</v>
      </c>
      <c r="AL250" s="177">
        <f t="shared" si="149"/>
        <v>0</v>
      </c>
      <c r="AM250" s="178">
        <f t="shared" si="139"/>
        <v>0</v>
      </c>
      <c r="AN250" s="220">
        <f t="shared" si="150"/>
        <v>0</v>
      </c>
      <c r="AO250" s="117">
        <f t="shared" si="140"/>
        <v>0</v>
      </c>
    </row>
    <row r="251" spans="1:41" s="65" customFormat="1" ht="15" customHeight="1">
      <c r="A251" s="66">
        <v>13</v>
      </c>
      <c r="B251" s="42">
        <v>25362555</v>
      </c>
      <c r="C251" s="43" t="s">
        <v>234</v>
      </c>
      <c r="D251" s="74">
        <v>7</v>
      </c>
      <c r="E251" s="75">
        <v>2.13</v>
      </c>
      <c r="F251" s="55">
        <v>7</v>
      </c>
      <c r="G251" s="75">
        <v>1.7</v>
      </c>
      <c r="H251" s="63">
        <v>131787.06013533485</v>
      </c>
      <c r="I251" s="63">
        <f t="shared" si="151"/>
        <v>135740.6719393949</v>
      </c>
      <c r="J251" s="64">
        <f t="shared" si="152"/>
        <v>169675.83992424363</v>
      </c>
      <c r="K251" s="243">
        <f t="shared" si="126"/>
        <v>0</v>
      </c>
      <c r="L251" s="238"/>
      <c r="M251" s="47">
        <v>1000</v>
      </c>
      <c r="N251" s="175">
        <f t="shared" si="153"/>
        <v>0</v>
      </c>
      <c r="O251" s="178">
        <f t="shared" si="127"/>
        <v>0</v>
      </c>
      <c r="P251" s="177">
        <f t="shared" si="154"/>
        <v>0</v>
      </c>
      <c r="Q251" s="178">
        <f t="shared" si="128"/>
        <v>0</v>
      </c>
      <c r="R251" s="177">
        <f t="shared" si="154"/>
        <v>0</v>
      </c>
      <c r="S251" s="178">
        <f t="shared" si="129"/>
        <v>0</v>
      </c>
      <c r="T251" s="177">
        <f t="shared" si="141"/>
        <v>0</v>
      </c>
      <c r="U251" s="179">
        <f t="shared" si="130"/>
        <v>0</v>
      </c>
      <c r="V251" s="177">
        <f t="shared" si="142"/>
        <v>0</v>
      </c>
      <c r="W251" s="178">
        <f t="shared" si="131"/>
        <v>0</v>
      </c>
      <c r="X251" s="177">
        <f t="shared" si="143"/>
        <v>0</v>
      </c>
      <c r="Y251" s="178">
        <f t="shared" si="132"/>
        <v>0</v>
      </c>
      <c r="Z251" s="177">
        <f t="shared" si="144"/>
        <v>0</v>
      </c>
      <c r="AA251" s="178">
        <f t="shared" si="133"/>
        <v>0</v>
      </c>
      <c r="AB251" s="177">
        <f t="shared" si="145"/>
        <v>0</v>
      </c>
      <c r="AC251" s="178">
        <f t="shared" si="134"/>
        <v>0</v>
      </c>
      <c r="AD251" s="177">
        <f t="shared" si="146"/>
        <v>0</v>
      </c>
      <c r="AE251" s="179">
        <f t="shared" si="135"/>
        <v>0</v>
      </c>
      <c r="AF251" s="177">
        <f t="shared" si="146"/>
        <v>0</v>
      </c>
      <c r="AG251" s="178">
        <f t="shared" si="136"/>
        <v>0</v>
      </c>
      <c r="AH251" s="220">
        <f t="shared" si="147"/>
        <v>0</v>
      </c>
      <c r="AI251" s="179">
        <f t="shared" si="137"/>
        <v>0</v>
      </c>
      <c r="AJ251" s="177">
        <f t="shared" si="148"/>
        <v>0</v>
      </c>
      <c r="AK251" s="178">
        <f t="shared" si="138"/>
        <v>0</v>
      </c>
      <c r="AL251" s="177">
        <f t="shared" si="149"/>
        <v>0</v>
      </c>
      <c r="AM251" s="178">
        <f t="shared" si="139"/>
        <v>0</v>
      </c>
      <c r="AN251" s="220">
        <f t="shared" si="150"/>
        <v>0</v>
      </c>
      <c r="AO251" s="117">
        <f t="shared" si="140"/>
        <v>0</v>
      </c>
    </row>
    <row r="252" spans="1:41" s="65" customFormat="1" ht="15" customHeight="1">
      <c r="A252" s="66">
        <v>14</v>
      </c>
      <c r="B252" s="42">
        <v>25362556</v>
      </c>
      <c r="C252" s="43" t="s">
        <v>235</v>
      </c>
      <c r="D252" s="74">
        <v>7</v>
      </c>
      <c r="E252" s="75">
        <v>2.2999999999999998</v>
      </c>
      <c r="F252" s="55">
        <v>7</v>
      </c>
      <c r="G252" s="75">
        <v>1.7</v>
      </c>
      <c r="H252" s="63">
        <v>149240.88918716961</v>
      </c>
      <c r="I252" s="63">
        <f t="shared" si="151"/>
        <v>153718.1158627847</v>
      </c>
      <c r="J252" s="64">
        <f t="shared" si="152"/>
        <v>192147.64482848087</v>
      </c>
      <c r="K252" s="243">
        <f t="shared" si="126"/>
        <v>0</v>
      </c>
      <c r="L252" s="238"/>
      <c r="M252" s="47">
        <v>1000</v>
      </c>
      <c r="N252" s="175">
        <f t="shared" si="153"/>
        <v>0</v>
      </c>
      <c r="O252" s="178">
        <f t="shared" si="127"/>
        <v>0</v>
      </c>
      <c r="P252" s="177">
        <f t="shared" si="154"/>
        <v>0</v>
      </c>
      <c r="Q252" s="178">
        <f t="shared" si="128"/>
        <v>0</v>
      </c>
      <c r="R252" s="177">
        <f t="shared" si="154"/>
        <v>0</v>
      </c>
      <c r="S252" s="178">
        <f t="shared" si="129"/>
        <v>0</v>
      </c>
      <c r="T252" s="177">
        <f t="shared" si="141"/>
        <v>0</v>
      </c>
      <c r="U252" s="179">
        <f t="shared" si="130"/>
        <v>0</v>
      </c>
      <c r="V252" s="177">
        <f t="shared" si="142"/>
        <v>0</v>
      </c>
      <c r="W252" s="178">
        <f t="shared" si="131"/>
        <v>0</v>
      </c>
      <c r="X252" s="177">
        <f t="shared" si="143"/>
        <v>0</v>
      </c>
      <c r="Y252" s="178">
        <f t="shared" si="132"/>
        <v>0</v>
      </c>
      <c r="Z252" s="177">
        <f t="shared" si="144"/>
        <v>0</v>
      </c>
      <c r="AA252" s="178">
        <f t="shared" si="133"/>
        <v>0</v>
      </c>
      <c r="AB252" s="177">
        <f t="shared" si="145"/>
        <v>0</v>
      </c>
      <c r="AC252" s="178">
        <f t="shared" si="134"/>
        <v>0</v>
      </c>
      <c r="AD252" s="177">
        <f t="shared" si="146"/>
        <v>0</v>
      </c>
      <c r="AE252" s="179">
        <f t="shared" si="135"/>
        <v>0</v>
      </c>
      <c r="AF252" s="177">
        <f t="shared" si="146"/>
        <v>0</v>
      </c>
      <c r="AG252" s="178">
        <f t="shared" si="136"/>
        <v>0</v>
      </c>
      <c r="AH252" s="220">
        <f t="shared" si="147"/>
        <v>0</v>
      </c>
      <c r="AI252" s="179">
        <f t="shared" si="137"/>
        <v>0</v>
      </c>
      <c r="AJ252" s="177">
        <f t="shared" si="148"/>
        <v>0</v>
      </c>
      <c r="AK252" s="178">
        <f t="shared" si="138"/>
        <v>0</v>
      </c>
      <c r="AL252" s="177">
        <f t="shared" si="149"/>
        <v>0</v>
      </c>
      <c r="AM252" s="178">
        <f t="shared" si="139"/>
        <v>0</v>
      </c>
      <c r="AN252" s="220">
        <f t="shared" si="150"/>
        <v>0</v>
      </c>
      <c r="AO252" s="117">
        <f t="shared" si="140"/>
        <v>0</v>
      </c>
    </row>
    <row r="253" spans="1:41" s="65" customFormat="1" ht="15" customHeight="1">
      <c r="A253" s="66">
        <v>15</v>
      </c>
      <c r="B253" s="42">
        <v>25362557</v>
      </c>
      <c r="C253" s="43" t="s">
        <v>236</v>
      </c>
      <c r="D253" s="74">
        <v>7</v>
      </c>
      <c r="E253" s="75">
        <v>2.5099999999999998</v>
      </c>
      <c r="F253" s="55">
        <v>7</v>
      </c>
      <c r="G253" s="75">
        <v>1.7</v>
      </c>
      <c r="H253" s="63">
        <v>172430.19093216618</v>
      </c>
      <c r="I253" s="63">
        <f t="shared" si="151"/>
        <v>177603.09666013118</v>
      </c>
      <c r="J253" s="64">
        <f t="shared" si="152"/>
        <v>222003.87082516396</v>
      </c>
      <c r="K253" s="243">
        <f t="shared" si="126"/>
        <v>0</v>
      </c>
      <c r="L253" s="238"/>
      <c r="M253" s="47">
        <v>1000</v>
      </c>
      <c r="N253" s="175">
        <f t="shared" si="153"/>
        <v>0</v>
      </c>
      <c r="O253" s="178">
        <f t="shared" si="127"/>
        <v>0</v>
      </c>
      <c r="P253" s="177">
        <f t="shared" si="154"/>
        <v>0</v>
      </c>
      <c r="Q253" s="178">
        <f t="shared" si="128"/>
        <v>0</v>
      </c>
      <c r="R253" s="177">
        <f t="shared" si="154"/>
        <v>0</v>
      </c>
      <c r="S253" s="178">
        <f t="shared" si="129"/>
        <v>0</v>
      </c>
      <c r="T253" s="177">
        <f t="shared" si="141"/>
        <v>0</v>
      </c>
      <c r="U253" s="179">
        <f t="shared" si="130"/>
        <v>0</v>
      </c>
      <c r="V253" s="177">
        <f t="shared" si="142"/>
        <v>0</v>
      </c>
      <c r="W253" s="178">
        <f t="shared" si="131"/>
        <v>0</v>
      </c>
      <c r="X253" s="177">
        <f t="shared" si="143"/>
        <v>0</v>
      </c>
      <c r="Y253" s="178">
        <f t="shared" si="132"/>
        <v>0</v>
      </c>
      <c r="Z253" s="177">
        <f t="shared" si="144"/>
        <v>0</v>
      </c>
      <c r="AA253" s="178">
        <f t="shared" si="133"/>
        <v>0</v>
      </c>
      <c r="AB253" s="177">
        <f t="shared" si="145"/>
        <v>0</v>
      </c>
      <c r="AC253" s="178">
        <f t="shared" si="134"/>
        <v>0</v>
      </c>
      <c r="AD253" s="177">
        <f t="shared" si="146"/>
        <v>0</v>
      </c>
      <c r="AE253" s="179">
        <f t="shared" si="135"/>
        <v>0</v>
      </c>
      <c r="AF253" s="177">
        <f t="shared" si="146"/>
        <v>0</v>
      </c>
      <c r="AG253" s="178">
        <f t="shared" si="136"/>
        <v>0</v>
      </c>
      <c r="AH253" s="220">
        <f t="shared" si="147"/>
        <v>0</v>
      </c>
      <c r="AI253" s="179">
        <f t="shared" si="137"/>
        <v>0</v>
      </c>
      <c r="AJ253" s="177">
        <f t="shared" si="148"/>
        <v>0</v>
      </c>
      <c r="AK253" s="178">
        <f t="shared" si="138"/>
        <v>0</v>
      </c>
      <c r="AL253" s="177">
        <f t="shared" si="149"/>
        <v>0</v>
      </c>
      <c r="AM253" s="178">
        <f t="shared" si="139"/>
        <v>0</v>
      </c>
      <c r="AN253" s="220">
        <f t="shared" si="150"/>
        <v>0</v>
      </c>
      <c r="AO253" s="117">
        <f t="shared" si="140"/>
        <v>0</v>
      </c>
    </row>
    <row r="254" spans="1:41" s="65" customFormat="1" ht="15" customHeight="1">
      <c r="A254" s="66">
        <v>16</v>
      </c>
      <c r="B254" s="42">
        <v>25362558</v>
      </c>
      <c r="C254" s="43" t="s">
        <v>237</v>
      </c>
      <c r="D254" s="74">
        <v>7</v>
      </c>
      <c r="E254" s="75">
        <v>2.5099999999999998</v>
      </c>
      <c r="F254" s="55">
        <v>7</v>
      </c>
      <c r="G254" s="75">
        <v>2.13</v>
      </c>
      <c r="H254" s="63">
        <v>185414.90799353912</v>
      </c>
      <c r="I254" s="63">
        <f t="shared" si="151"/>
        <v>190977.3552333453</v>
      </c>
      <c r="J254" s="64">
        <f t="shared" si="152"/>
        <v>238721.69404168162</v>
      </c>
      <c r="K254" s="243">
        <f t="shared" si="126"/>
        <v>0</v>
      </c>
      <c r="L254" s="238"/>
      <c r="M254" s="47">
        <v>1000</v>
      </c>
      <c r="N254" s="175">
        <f t="shared" si="153"/>
        <v>0</v>
      </c>
      <c r="O254" s="178">
        <f t="shared" si="127"/>
        <v>0</v>
      </c>
      <c r="P254" s="177">
        <f t="shared" si="154"/>
        <v>0</v>
      </c>
      <c r="Q254" s="178">
        <f t="shared" si="128"/>
        <v>0</v>
      </c>
      <c r="R254" s="177">
        <f t="shared" si="154"/>
        <v>0</v>
      </c>
      <c r="S254" s="178">
        <f t="shared" si="129"/>
        <v>0</v>
      </c>
      <c r="T254" s="177">
        <f t="shared" si="141"/>
        <v>0</v>
      </c>
      <c r="U254" s="179">
        <f t="shared" si="130"/>
        <v>0</v>
      </c>
      <c r="V254" s="177">
        <f t="shared" si="142"/>
        <v>0</v>
      </c>
      <c r="W254" s="178">
        <f t="shared" si="131"/>
        <v>0</v>
      </c>
      <c r="X254" s="177">
        <f t="shared" si="143"/>
        <v>0</v>
      </c>
      <c r="Y254" s="178">
        <f t="shared" si="132"/>
        <v>0</v>
      </c>
      <c r="Z254" s="177">
        <f t="shared" si="144"/>
        <v>0</v>
      </c>
      <c r="AA254" s="178">
        <f t="shared" si="133"/>
        <v>0</v>
      </c>
      <c r="AB254" s="177">
        <f t="shared" si="145"/>
        <v>0</v>
      </c>
      <c r="AC254" s="178">
        <f t="shared" si="134"/>
        <v>0</v>
      </c>
      <c r="AD254" s="177">
        <f t="shared" si="146"/>
        <v>0</v>
      </c>
      <c r="AE254" s="179">
        <f t="shared" si="135"/>
        <v>0</v>
      </c>
      <c r="AF254" s="177">
        <f t="shared" si="146"/>
        <v>0</v>
      </c>
      <c r="AG254" s="178">
        <f t="shared" si="136"/>
        <v>0</v>
      </c>
      <c r="AH254" s="220">
        <f t="shared" si="147"/>
        <v>0</v>
      </c>
      <c r="AI254" s="179">
        <f t="shared" si="137"/>
        <v>0</v>
      </c>
      <c r="AJ254" s="177">
        <f t="shared" si="148"/>
        <v>0</v>
      </c>
      <c r="AK254" s="178">
        <f t="shared" si="138"/>
        <v>0</v>
      </c>
      <c r="AL254" s="177">
        <f t="shared" si="149"/>
        <v>0</v>
      </c>
      <c r="AM254" s="178">
        <f t="shared" si="139"/>
        <v>0</v>
      </c>
      <c r="AN254" s="220">
        <f t="shared" si="150"/>
        <v>0</v>
      </c>
      <c r="AO254" s="117">
        <f t="shared" si="140"/>
        <v>0</v>
      </c>
    </row>
    <row r="255" spans="1:41" s="65" customFormat="1" ht="15" customHeight="1">
      <c r="A255" s="66">
        <v>17</v>
      </c>
      <c r="B255" s="42">
        <v>25362559</v>
      </c>
      <c r="C255" s="43" t="s">
        <v>238</v>
      </c>
      <c r="D255" s="74">
        <v>7</v>
      </c>
      <c r="E255" s="75">
        <v>2.6</v>
      </c>
      <c r="F255" s="55">
        <v>7</v>
      </c>
      <c r="G255" s="75">
        <v>2</v>
      </c>
      <c r="H255" s="63">
        <v>192125.98024161995</v>
      </c>
      <c r="I255" s="63">
        <f t="shared" si="151"/>
        <v>197889.75964886855</v>
      </c>
      <c r="J255" s="64">
        <f t="shared" si="152"/>
        <v>247362.19956108567</v>
      </c>
      <c r="K255" s="243">
        <f t="shared" si="126"/>
        <v>0</v>
      </c>
      <c r="L255" s="238"/>
      <c r="M255" s="47">
        <v>1000</v>
      </c>
      <c r="N255" s="175">
        <f t="shared" si="153"/>
        <v>0</v>
      </c>
      <c r="O255" s="178">
        <f t="shared" si="127"/>
        <v>0</v>
      </c>
      <c r="P255" s="177">
        <f t="shared" si="154"/>
        <v>0</v>
      </c>
      <c r="Q255" s="178">
        <f t="shared" si="128"/>
        <v>0</v>
      </c>
      <c r="R255" s="177">
        <f t="shared" si="154"/>
        <v>0</v>
      </c>
      <c r="S255" s="178">
        <f t="shared" si="129"/>
        <v>0</v>
      </c>
      <c r="T255" s="177">
        <f t="shared" si="141"/>
        <v>0</v>
      </c>
      <c r="U255" s="179">
        <f t="shared" si="130"/>
        <v>0</v>
      </c>
      <c r="V255" s="177">
        <f t="shared" si="142"/>
        <v>0</v>
      </c>
      <c r="W255" s="178">
        <f t="shared" si="131"/>
        <v>0</v>
      </c>
      <c r="X255" s="177">
        <f t="shared" si="143"/>
        <v>0</v>
      </c>
      <c r="Y255" s="178">
        <f t="shared" si="132"/>
        <v>0</v>
      </c>
      <c r="Z255" s="177">
        <f t="shared" si="144"/>
        <v>0</v>
      </c>
      <c r="AA255" s="178">
        <f t="shared" si="133"/>
        <v>0</v>
      </c>
      <c r="AB255" s="177">
        <f t="shared" si="145"/>
        <v>0</v>
      </c>
      <c r="AC255" s="178">
        <f t="shared" si="134"/>
        <v>0</v>
      </c>
      <c r="AD255" s="177">
        <f t="shared" si="146"/>
        <v>0</v>
      </c>
      <c r="AE255" s="179">
        <f t="shared" si="135"/>
        <v>0</v>
      </c>
      <c r="AF255" s="177">
        <f t="shared" si="146"/>
        <v>0</v>
      </c>
      <c r="AG255" s="178">
        <f t="shared" si="136"/>
        <v>0</v>
      </c>
      <c r="AH255" s="220">
        <f t="shared" si="147"/>
        <v>0</v>
      </c>
      <c r="AI255" s="179">
        <f t="shared" si="137"/>
        <v>0</v>
      </c>
      <c r="AJ255" s="177">
        <f t="shared" si="148"/>
        <v>0</v>
      </c>
      <c r="AK255" s="178">
        <f t="shared" si="138"/>
        <v>0</v>
      </c>
      <c r="AL255" s="177">
        <f t="shared" si="149"/>
        <v>0</v>
      </c>
      <c r="AM255" s="178">
        <f t="shared" si="139"/>
        <v>0</v>
      </c>
      <c r="AN255" s="220">
        <f t="shared" si="150"/>
        <v>0</v>
      </c>
      <c r="AO255" s="117">
        <f t="shared" si="140"/>
        <v>0</v>
      </c>
    </row>
    <row r="256" spans="1:41" s="65" customFormat="1" ht="15" customHeight="1">
      <c r="A256" s="66">
        <v>18</v>
      </c>
      <c r="B256" s="42">
        <v>25362560</v>
      </c>
      <c r="C256" s="43" t="s">
        <v>239</v>
      </c>
      <c r="D256" s="74">
        <v>7</v>
      </c>
      <c r="E256" s="75">
        <v>2.6</v>
      </c>
      <c r="F256" s="55">
        <v>7</v>
      </c>
      <c r="G256" s="75">
        <v>2.13</v>
      </c>
      <c r="H256" s="63">
        <v>196414.52742387616</v>
      </c>
      <c r="I256" s="63">
        <f t="shared" si="151"/>
        <v>202306.96324659247</v>
      </c>
      <c r="J256" s="64">
        <f t="shared" si="152"/>
        <v>252883.70405824058</v>
      </c>
      <c r="K256" s="243">
        <f t="shared" si="126"/>
        <v>0</v>
      </c>
      <c r="L256" s="238"/>
      <c r="M256" s="47">
        <v>1000</v>
      </c>
      <c r="N256" s="175">
        <f t="shared" si="153"/>
        <v>0</v>
      </c>
      <c r="O256" s="178">
        <f t="shared" si="127"/>
        <v>0</v>
      </c>
      <c r="P256" s="177">
        <f t="shared" si="154"/>
        <v>0</v>
      </c>
      <c r="Q256" s="178">
        <f t="shared" si="128"/>
        <v>0</v>
      </c>
      <c r="R256" s="177">
        <f t="shared" si="154"/>
        <v>0</v>
      </c>
      <c r="S256" s="178">
        <f t="shared" si="129"/>
        <v>0</v>
      </c>
      <c r="T256" s="177">
        <f t="shared" si="141"/>
        <v>0</v>
      </c>
      <c r="U256" s="179">
        <f t="shared" si="130"/>
        <v>0</v>
      </c>
      <c r="V256" s="177">
        <f t="shared" si="142"/>
        <v>0</v>
      </c>
      <c r="W256" s="178">
        <f t="shared" si="131"/>
        <v>0</v>
      </c>
      <c r="X256" s="177">
        <f t="shared" si="143"/>
        <v>0</v>
      </c>
      <c r="Y256" s="178">
        <f t="shared" si="132"/>
        <v>0</v>
      </c>
      <c r="Z256" s="177">
        <f t="shared" si="144"/>
        <v>0</v>
      </c>
      <c r="AA256" s="178">
        <f t="shared" si="133"/>
        <v>0</v>
      </c>
      <c r="AB256" s="177">
        <f t="shared" si="145"/>
        <v>0</v>
      </c>
      <c r="AC256" s="178">
        <f t="shared" si="134"/>
        <v>0</v>
      </c>
      <c r="AD256" s="177">
        <f t="shared" si="146"/>
        <v>0</v>
      </c>
      <c r="AE256" s="179">
        <f t="shared" si="135"/>
        <v>0</v>
      </c>
      <c r="AF256" s="177">
        <f t="shared" si="146"/>
        <v>0</v>
      </c>
      <c r="AG256" s="178">
        <f t="shared" si="136"/>
        <v>0</v>
      </c>
      <c r="AH256" s="220">
        <f t="shared" si="147"/>
        <v>0</v>
      </c>
      <c r="AI256" s="179">
        <f t="shared" si="137"/>
        <v>0</v>
      </c>
      <c r="AJ256" s="177">
        <f t="shared" si="148"/>
        <v>0</v>
      </c>
      <c r="AK256" s="178">
        <f t="shared" si="138"/>
        <v>0</v>
      </c>
      <c r="AL256" s="177">
        <f t="shared" si="149"/>
        <v>0</v>
      </c>
      <c r="AM256" s="178">
        <f t="shared" si="139"/>
        <v>0</v>
      </c>
      <c r="AN256" s="220">
        <f t="shared" si="150"/>
        <v>0</v>
      </c>
      <c r="AO256" s="117">
        <f t="shared" si="140"/>
        <v>0</v>
      </c>
    </row>
    <row r="257" spans="1:41" s="65" customFormat="1" ht="15" customHeight="1">
      <c r="A257" s="66">
        <v>19</v>
      </c>
      <c r="B257" s="42">
        <v>25362561</v>
      </c>
      <c r="C257" s="43" t="s">
        <v>240</v>
      </c>
      <c r="D257" s="74">
        <v>19</v>
      </c>
      <c r="E257" s="75">
        <v>1.82</v>
      </c>
      <c r="F257" s="55">
        <v>7</v>
      </c>
      <c r="G257" s="75">
        <v>2.13</v>
      </c>
      <c r="H257" s="63">
        <v>244026.25731675237</v>
      </c>
      <c r="I257" s="63">
        <f t="shared" si="151"/>
        <v>251347.04503625495</v>
      </c>
      <c r="J257" s="64">
        <f t="shared" si="152"/>
        <v>314183.80629531865</v>
      </c>
      <c r="K257" s="243">
        <f t="shared" si="126"/>
        <v>0</v>
      </c>
      <c r="L257" s="238"/>
      <c r="M257" s="47">
        <v>1000</v>
      </c>
      <c r="N257" s="175">
        <f t="shared" si="153"/>
        <v>0</v>
      </c>
      <c r="O257" s="178">
        <f t="shared" si="127"/>
        <v>0</v>
      </c>
      <c r="P257" s="177">
        <f t="shared" si="154"/>
        <v>0</v>
      </c>
      <c r="Q257" s="178">
        <f t="shared" si="128"/>
        <v>0</v>
      </c>
      <c r="R257" s="177">
        <f t="shared" si="154"/>
        <v>0</v>
      </c>
      <c r="S257" s="178">
        <f t="shared" si="129"/>
        <v>0</v>
      </c>
      <c r="T257" s="177">
        <f t="shared" si="141"/>
        <v>0</v>
      </c>
      <c r="U257" s="179">
        <f t="shared" si="130"/>
        <v>0</v>
      </c>
      <c r="V257" s="177">
        <f t="shared" si="142"/>
        <v>0</v>
      </c>
      <c r="W257" s="178">
        <f t="shared" si="131"/>
        <v>0</v>
      </c>
      <c r="X257" s="177">
        <f t="shared" si="143"/>
        <v>0</v>
      </c>
      <c r="Y257" s="178">
        <f t="shared" si="132"/>
        <v>0</v>
      </c>
      <c r="Z257" s="177">
        <f t="shared" si="144"/>
        <v>0</v>
      </c>
      <c r="AA257" s="178">
        <f t="shared" si="133"/>
        <v>0</v>
      </c>
      <c r="AB257" s="177">
        <f t="shared" si="145"/>
        <v>0</v>
      </c>
      <c r="AC257" s="178">
        <f t="shared" si="134"/>
        <v>0</v>
      </c>
      <c r="AD257" s="177">
        <f t="shared" si="146"/>
        <v>0</v>
      </c>
      <c r="AE257" s="179">
        <f t="shared" si="135"/>
        <v>0</v>
      </c>
      <c r="AF257" s="177">
        <f t="shared" si="146"/>
        <v>0</v>
      </c>
      <c r="AG257" s="178">
        <f t="shared" si="136"/>
        <v>0</v>
      </c>
      <c r="AH257" s="220">
        <f t="shared" si="147"/>
        <v>0</v>
      </c>
      <c r="AI257" s="179">
        <f t="shared" si="137"/>
        <v>0</v>
      </c>
      <c r="AJ257" s="177">
        <f t="shared" si="148"/>
        <v>0</v>
      </c>
      <c r="AK257" s="178">
        <f t="shared" si="138"/>
        <v>0</v>
      </c>
      <c r="AL257" s="177">
        <f t="shared" si="149"/>
        <v>0</v>
      </c>
      <c r="AM257" s="178">
        <f t="shared" si="139"/>
        <v>0</v>
      </c>
      <c r="AN257" s="220">
        <f t="shared" si="150"/>
        <v>0</v>
      </c>
      <c r="AO257" s="117">
        <f t="shared" si="140"/>
        <v>0</v>
      </c>
    </row>
    <row r="258" spans="1:41" s="65" customFormat="1" ht="15" customHeight="1">
      <c r="A258" s="66">
        <v>20</v>
      </c>
      <c r="B258" s="42">
        <v>25362562</v>
      </c>
      <c r="C258" s="43" t="s">
        <v>241</v>
      </c>
      <c r="D258" s="74">
        <v>19</v>
      </c>
      <c r="E258" s="75">
        <v>1.82</v>
      </c>
      <c r="F258" s="55">
        <v>7</v>
      </c>
      <c r="G258" s="75">
        <v>2.5099999999999998</v>
      </c>
      <c r="H258" s="63">
        <v>258061.84062925892</v>
      </c>
      <c r="I258" s="63">
        <f t="shared" si="151"/>
        <v>265803.69584813667</v>
      </c>
      <c r="J258" s="64">
        <f t="shared" si="152"/>
        <v>332254.61981017084</v>
      </c>
      <c r="K258" s="243">
        <f t="shared" si="126"/>
        <v>0</v>
      </c>
      <c r="L258" s="238"/>
      <c r="M258" s="47">
        <v>1000</v>
      </c>
      <c r="N258" s="175">
        <f t="shared" si="153"/>
        <v>0</v>
      </c>
      <c r="O258" s="178">
        <f t="shared" si="127"/>
        <v>0</v>
      </c>
      <c r="P258" s="177">
        <f t="shared" si="154"/>
        <v>0</v>
      </c>
      <c r="Q258" s="178">
        <f t="shared" si="128"/>
        <v>0</v>
      </c>
      <c r="R258" s="177">
        <f t="shared" si="154"/>
        <v>0</v>
      </c>
      <c r="S258" s="178">
        <f t="shared" si="129"/>
        <v>0</v>
      </c>
      <c r="T258" s="177">
        <f t="shared" si="141"/>
        <v>0</v>
      </c>
      <c r="U258" s="179">
        <f t="shared" si="130"/>
        <v>0</v>
      </c>
      <c r="V258" s="177">
        <f t="shared" si="142"/>
        <v>0</v>
      </c>
      <c r="W258" s="178">
        <f t="shared" si="131"/>
        <v>0</v>
      </c>
      <c r="X258" s="177">
        <f t="shared" si="143"/>
        <v>0</v>
      </c>
      <c r="Y258" s="178">
        <f t="shared" si="132"/>
        <v>0</v>
      </c>
      <c r="Z258" s="177">
        <f t="shared" si="144"/>
        <v>0</v>
      </c>
      <c r="AA258" s="178">
        <f t="shared" si="133"/>
        <v>0</v>
      </c>
      <c r="AB258" s="177">
        <f t="shared" si="145"/>
        <v>0</v>
      </c>
      <c r="AC258" s="178">
        <f t="shared" si="134"/>
        <v>0</v>
      </c>
      <c r="AD258" s="177">
        <f t="shared" si="146"/>
        <v>0</v>
      </c>
      <c r="AE258" s="179">
        <f t="shared" si="135"/>
        <v>0</v>
      </c>
      <c r="AF258" s="177">
        <f t="shared" si="146"/>
        <v>0</v>
      </c>
      <c r="AG258" s="178">
        <f t="shared" si="136"/>
        <v>0</v>
      </c>
      <c r="AH258" s="220">
        <f t="shared" si="147"/>
        <v>0</v>
      </c>
      <c r="AI258" s="179">
        <f t="shared" si="137"/>
        <v>0</v>
      </c>
      <c r="AJ258" s="177">
        <f t="shared" si="148"/>
        <v>0</v>
      </c>
      <c r="AK258" s="178">
        <f t="shared" si="138"/>
        <v>0</v>
      </c>
      <c r="AL258" s="177">
        <f t="shared" si="149"/>
        <v>0</v>
      </c>
      <c r="AM258" s="178">
        <f t="shared" si="139"/>
        <v>0</v>
      </c>
      <c r="AN258" s="220">
        <f t="shared" si="150"/>
        <v>0</v>
      </c>
      <c r="AO258" s="117">
        <f t="shared" si="140"/>
        <v>0</v>
      </c>
    </row>
    <row r="259" spans="1:41" s="65" customFormat="1" ht="15" customHeight="1">
      <c r="A259" s="66">
        <v>21</v>
      </c>
      <c r="B259" s="42">
        <v>25362563</v>
      </c>
      <c r="C259" s="43" t="s">
        <v>242</v>
      </c>
      <c r="D259" s="74">
        <v>19</v>
      </c>
      <c r="E259" s="75">
        <v>2</v>
      </c>
      <c r="F259" s="55">
        <v>7</v>
      </c>
      <c r="G259" s="75">
        <v>2.2999999999999998</v>
      </c>
      <c r="H259" s="63">
        <v>292784.406936466</v>
      </c>
      <c r="I259" s="63">
        <f t="shared" si="151"/>
        <v>301567.93914455996</v>
      </c>
      <c r="J259" s="64">
        <f t="shared" si="152"/>
        <v>376959.92393069994</v>
      </c>
      <c r="K259" s="243">
        <f t="shared" si="126"/>
        <v>0</v>
      </c>
      <c r="L259" s="238"/>
      <c r="M259" s="47">
        <v>1000</v>
      </c>
      <c r="N259" s="175">
        <f t="shared" si="153"/>
        <v>0</v>
      </c>
      <c r="O259" s="178">
        <f t="shared" si="127"/>
        <v>0</v>
      </c>
      <c r="P259" s="177">
        <f t="shared" si="154"/>
        <v>0</v>
      </c>
      <c r="Q259" s="178">
        <f t="shared" si="128"/>
        <v>0</v>
      </c>
      <c r="R259" s="177">
        <f t="shared" si="154"/>
        <v>0</v>
      </c>
      <c r="S259" s="178">
        <f t="shared" si="129"/>
        <v>0</v>
      </c>
      <c r="T259" s="177">
        <f t="shared" si="141"/>
        <v>0</v>
      </c>
      <c r="U259" s="179">
        <f t="shared" si="130"/>
        <v>0</v>
      </c>
      <c r="V259" s="177">
        <f t="shared" si="142"/>
        <v>0</v>
      </c>
      <c r="W259" s="178">
        <f t="shared" si="131"/>
        <v>0</v>
      </c>
      <c r="X259" s="177">
        <f t="shared" si="143"/>
        <v>0</v>
      </c>
      <c r="Y259" s="178">
        <f t="shared" si="132"/>
        <v>0</v>
      </c>
      <c r="Z259" s="177">
        <f t="shared" si="144"/>
        <v>0</v>
      </c>
      <c r="AA259" s="178">
        <f t="shared" si="133"/>
        <v>0</v>
      </c>
      <c r="AB259" s="177">
        <f t="shared" si="145"/>
        <v>0</v>
      </c>
      <c r="AC259" s="178">
        <f t="shared" si="134"/>
        <v>0</v>
      </c>
      <c r="AD259" s="177">
        <f t="shared" si="146"/>
        <v>0</v>
      </c>
      <c r="AE259" s="179">
        <f t="shared" si="135"/>
        <v>0</v>
      </c>
      <c r="AF259" s="177">
        <f t="shared" si="146"/>
        <v>0</v>
      </c>
      <c r="AG259" s="178">
        <f t="shared" si="136"/>
        <v>0</v>
      </c>
      <c r="AH259" s="220">
        <f t="shared" si="147"/>
        <v>0</v>
      </c>
      <c r="AI259" s="179">
        <f t="shared" si="137"/>
        <v>0</v>
      </c>
      <c r="AJ259" s="177">
        <f t="shared" si="148"/>
        <v>0</v>
      </c>
      <c r="AK259" s="178">
        <f t="shared" si="138"/>
        <v>0</v>
      </c>
      <c r="AL259" s="177">
        <f t="shared" si="149"/>
        <v>0</v>
      </c>
      <c r="AM259" s="178">
        <f t="shared" si="139"/>
        <v>0</v>
      </c>
      <c r="AN259" s="220">
        <f t="shared" si="150"/>
        <v>0</v>
      </c>
      <c r="AO259" s="117">
        <f t="shared" si="140"/>
        <v>0</v>
      </c>
    </row>
    <row r="260" spans="1:41" s="65" customFormat="1" ht="15" customHeight="1">
      <c r="A260" s="66">
        <v>22</v>
      </c>
      <c r="B260" s="42">
        <v>25362564</v>
      </c>
      <c r="C260" s="43" t="s">
        <v>243</v>
      </c>
      <c r="D260" s="74">
        <v>19</v>
      </c>
      <c r="E260" s="75">
        <v>2</v>
      </c>
      <c r="F260" s="55">
        <v>7</v>
      </c>
      <c r="G260" s="75">
        <v>2.5099999999999998</v>
      </c>
      <c r="H260" s="63">
        <v>300557.36461218179</v>
      </c>
      <c r="I260" s="63">
        <f t="shared" si="151"/>
        <v>309574.08555054723</v>
      </c>
      <c r="J260" s="64">
        <f t="shared" si="152"/>
        <v>386967.60693818401</v>
      </c>
      <c r="K260" s="243">
        <f t="shared" si="126"/>
        <v>0</v>
      </c>
      <c r="L260" s="238"/>
      <c r="M260" s="47">
        <v>1000</v>
      </c>
      <c r="N260" s="175">
        <f t="shared" si="153"/>
        <v>0</v>
      </c>
      <c r="O260" s="178">
        <f t="shared" si="127"/>
        <v>0</v>
      </c>
      <c r="P260" s="177">
        <f t="shared" si="154"/>
        <v>0</v>
      </c>
      <c r="Q260" s="178">
        <f t="shared" si="128"/>
        <v>0</v>
      </c>
      <c r="R260" s="177">
        <f t="shared" si="154"/>
        <v>0</v>
      </c>
      <c r="S260" s="178">
        <f t="shared" si="129"/>
        <v>0</v>
      </c>
      <c r="T260" s="177">
        <f t="shared" si="141"/>
        <v>0</v>
      </c>
      <c r="U260" s="179">
        <f t="shared" si="130"/>
        <v>0</v>
      </c>
      <c r="V260" s="177">
        <f t="shared" si="142"/>
        <v>0</v>
      </c>
      <c r="W260" s="178">
        <f t="shared" si="131"/>
        <v>0</v>
      </c>
      <c r="X260" s="177">
        <f t="shared" si="143"/>
        <v>0</v>
      </c>
      <c r="Y260" s="178">
        <f t="shared" si="132"/>
        <v>0</v>
      </c>
      <c r="Z260" s="177">
        <f t="shared" si="144"/>
        <v>0</v>
      </c>
      <c r="AA260" s="178">
        <f t="shared" si="133"/>
        <v>0</v>
      </c>
      <c r="AB260" s="177">
        <f t="shared" si="145"/>
        <v>0</v>
      </c>
      <c r="AC260" s="178">
        <f t="shared" si="134"/>
        <v>0</v>
      </c>
      <c r="AD260" s="177">
        <f t="shared" si="146"/>
        <v>0</v>
      </c>
      <c r="AE260" s="179">
        <f t="shared" si="135"/>
        <v>0</v>
      </c>
      <c r="AF260" s="177">
        <f t="shared" si="146"/>
        <v>0</v>
      </c>
      <c r="AG260" s="178">
        <f t="shared" si="136"/>
        <v>0</v>
      </c>
      <c r="AH260" s="220">
        <f t="shared" si="147"/>
        <v>0</v>
      </c>
      <c r="AI260" s="179">
        <f t="shared" si="137"/>
        <v>0</v>
      </c>
      <c r="AJ260" s="177">
        <f t="shared" si="148"/>
        <v>0</v>
      </c>
      <c r="AK260" s="178">
        <f t="shared" si="138"/>
        <v>0</v>
      </c>
      <c r="AL260" s="177">
        <f t="shared" si="149"/>
        <v>0</v>
      </c>
      <c r="AM260" s="178">
        <f t="shared" si="139"/>
        <v>0</v>
      </c>
      <c r="AN260" s="220">
        <f t="shared" si="150"/>
        <v>0</v>
      </c>
      <c r="AO260" s="117">
        <f t="shared" si="140"/>
        <v>0</v>
      </c>
    </row>
    <row r="261" spans="1:41" s="65" customFormat="1" ht="15" customHeight="1">
      <c r="A261" s="66">
        <v>23</v>
      </c>
      <c r="B261" s="42">
        <v>25362565</v>
      </c>
      <c r="C261" s="43" t="s">
        <v>244</v>
      </c>
      <c r="D261" s="74">
        <v>19</v>
      </c>
      <c r="E261" s="75">
        <v>2.13</v>
      </c>
      <c r="F261" s="55">
        <v>7</v>
      </c>
      <c r="G261" s="75">
        <v>2.5099999999999998</v>
      </c>
      <c r="H261" s="63">
        <v>330089.81651867944</v>
      </c>
      <c r="I261" s="63">
        <f t="shared" si="151"/>
        <v>339992.5110142398</v>
      </c>
      <c r="J261" s="64">
        <f t="shared" si="152"/>
        <v>424990.63876779971</v>
      </c>
      <c r="K261" s="243">
        <f t="shared" si="126"/>
        <v>0</v>
      </c>
      <c r="L261" s="238"/>
      <c r="M261" s="47">
        <v>1000</v>
      </c>
      <c r="N261" s="175">
        <f t="shared" si="153"/>
        <v>0</v>
      </c>
      <c r="O261" s="178">
        <f t="shared" si="127"/>
        <v>0</v>
      </c>
      <c r="P261" s="177">
        <f t="shared" si="154"/>
        <v>0</v>
      </c>
      <c r="Q261" s="178">
        <f t="shared" si="128"/>
        <v>0</v>
      </c>
      <c r="R261" s="177">
        <f t="shared" si="154"/>
        <v>0</v>
      </c>
      <c r="S261" s="178">
        <f t="shared" si="129"/>
        <v>0</v>
      </c>
      <c r="T261" s="177">
        <f t="shared" si="141"/>
        <v>0</v>
      </c>
      <c r="U261" s="179">
        <f t="shared" si="130"/>
        <v>0</v>
      </c>
      <c r="V261" s="177">
        <f t="shared" si="142"/>
        <v>0</v>
      </c>
      <c r="W261" s="178">
        <f t="shared" si="131"/>
        <v>0</v>
      </c>
      <c r="X261" s="177">
        <f t="shared" si="143"/>
        <v>0</v>
      </c>
      <c r="Y261" s="178">
        <f t="shared" si="132"/>
        <v>0</v>
      </c>
      <c r="Z261" s="177">
        <f t="shared" si="144"/>
        <v>0</v>
      </c>
      <c r="AA261" s="178">
        <f t="shared" si="133"/>
        <v>0</v>
      </c>
      <c r="AB261" s="177">
        <f t="shared" si="145"/>
        <v>0</v>
      </c>
      <c r="AC261" s="178">
        <f t="shared" si="134"/>
        <v>0</v>
      </c>
      <c r="AD261" s="177">
        <f t="shared" si="146"/>
        <v>0</v>
      </c>
      <c r="AE261" s="179">
        <f t="shared" si="135"/>
        <v>0</v>
      </c>
      <c r="AF261" s="177">
        <f t="shared" si="146"/>
        <v>0</v>
      </c>
      <c r="AG261" s="178">
        <f t="shared" si="136"/>
        <v>0</v>
      </c>
      <c r="AH261" s="220">
        <f t="shared" si="147"/>
        <v>0</v>
      </c>
      <c r="AI261" s="179">
        <f t="shared" si="137"/>
        <v>0</v>
      </c>
      <c r="AJ261" s="177">
        <f t="shared" si="148"/>
        <v>0</v>
      </c>
      <c r="AK261" s="178">
        <f t="shared" si="138"/>
        <v>0</v>
      </c>
      <c r="AL261" s="177">
        <f t="shared" si="149"/>
        <v>0</v>
      </c>
      <c r="AM261" s="178">
        <f t="shared" si="139"/>
        <v>0</v>
      </c>
      <c r="AN261" s="220">
        <f t="shared" si="150"/>
        <v>0</v>
      </c>
      <c r="AO261" s="117">
        <f t="shared" si="140"/>
        <v>0</v>
      </c>
    </row>
    <row r="262" spans="1:41" s="65" customFormat="1" ht="15" customHeight="1">
      <c r="A262" s="66">
        <v>24</v>
      </c>
      <c r="B262" s="42">
        <v>25362566</v>
      </c>
      <c r="C262" s="43" t="s">
        <v>245</v>
      </c>
      <c r="D262" s="74">
        <v>19</v>
      </c>
      <c r="E262" s="75">
        <v>2.13</v>
      </c>
      <c r="F262" s="55">
        <v>19</v>
      </c>
      <c r="G262" s="75">
        <v>1.82</v>
      </c>
      <c r="H262" s="63">
        <v>349827.34699024539</v>
      </c>
      <c r="I262" s="63">
        <f t="shared" si="151"/>
        <v>360322.16739995277</v>
      </c>
      <c r="J262" s="64">
        <f t="shared" si="152"/>
        <v>450402.70924994093</v>
      </c>
      <c r="K262" s="243">
        <f t="shared" si="126"/>
        <v>0</v>
      </c>
      <c r="L262" s="238"/>
      <c r="M262" s="47">
        <v>1000</v>
      </c>
      <c r="N262" s="175">
        <f t="shared" si="153"/>
        <v>0</v>
      </c>
      <c r="O262" s="178">
        <f t="shared" si="127"/>
        <v>0</v>
      </c>
      <c r="P262" s="177">
        <f t="shared" si="154"/>
        <v>0</v>
      </c>
      <c r="Q262" s="178">
        <f t="shared" si="128"/>
        <v>0</v>
      </c>
      <c r="R262" s="177">
        <f t="shared" si="154"/>
        <v>0</v>
      </c>
      <c r="S262" s="178">
        <f t="shared" si="129"/>
        <v>0</v>
      </c>
      <c r="T262" s="177">
        <f t="shared" si="141"/>
        <v>0</v>
      </c>
      <c r="U262" s="179">
        <f t="shared" si="130"/>
        <v>0</v>
      </c>
      <c r="V262" s="177">
        <f t="shared" si="142"/>
        <v>0</v>
      </c>
      <c r="W262" s="178">
        <f t="shared" si="131"/>
        <v>0</v>
      </c>
      <c r="X262" s="177">
        <f t="shared" si="143"/>
        <v>0</v>
      </c>
      <c r="Y262" s="178">
        <f t="shared" si="132"/>
        <v>0</v>
      </c>
      <c r="Z262" s="177">
        <f t="shared" si="144"/>
        <v>0</v>
      </c>
      <c r="AA262" s="178">
        <f t="shared" si="133"/>
        <v>0</v>
      </c>
      <c r="AB262" s="177">
        <f t="shared" si="145"/>
        <v>0</v>
      </c>
      <c r="AC262" s="178">
        <f t="shared" si="134"/>
        <v>0</v>
      </c>
      <c r="AD262" s="177">
        <f t="shared" si="146"/>
        <v>0</v>
      </c>
      <c r="AE262" s="179">
        <f t="shared" si="135"/>
        <v>0</v>
      </c>
      <c r="AF262" s="177">
        <f t="shared" si="146"/>
        <v>0</v>
      </c>
      <c r="AG262" s="178">
        <f t="shared" si="136"/>
        <v>0</v>
      </c>
      <c r="AH262" s="220">
        <f t="shared" si="147"/>
        <v>0</v>
      </c>
      <c r="AI262" s="179">
        <f t="shared" si="137"/>
        <v>0</v>
      </c>
      <c r="AJ262" s="177">
        <f t="shared" si="148"/>
        <v>0</v>
      </c>
      <c r="AK262" s="178">
        <f t="shared" si="138"/>
        <v>0</v>
      </c>
      <c r="AL262" s="177">
        <f t="shared" si="149"/>
        <v>0</v>
      </c>
      <c r="AM262" s="178">
        <f t="shared" si="139"/>
        <v>0</v>
      </c>
      <c r="AN262" s="220">
        <f t="shared" si="150"/>
        <v>0</v>
      </c>
      <c r="AO262" s="117">
        <f t="shared" si="140"/>
        <v>0</v>
      </c>
    </row>
    <row r="263" spans="1:41" s="65" customFormat="1" ht="15" customHeight="1">
      <c r="A263" s="66">
        <v>25</v>
      </c>
      <c r="B263" s="42">
        <v>25362567</v>
      </c>
      <c r="C263" s="43" t="s">
        <v>246</v>
      </c>
      <c r="D263" s="74">
        <v>19</v>
      </c>
      <c r="E263" s="75">
        <v>2.25</v>
      </c>
      <c r="F263" s="55">
        <v>7</v>
      </c>
      <c r="G263" s="75">
        <v>2.6</v>
      </c>
      <c r="H263" s="63">
        <v>365443.10912850656</v>
      </c>
      <c r="I263" s="63">
        <f t="shared" si="151"/>
        <v>376406.4024023618</v>
      </c>
      <c r="J263" s="64">
        <f t="shared" si="152"/>
        <v>470508.0030029522</v>
      </c>
      <c r="K263" s="243">
        <f t="shared" si="126"/>
        <v>0</v>
      </c>
      <c r="L263" s="238"/>
      <c r="M263" s="47">
        <v>1000</v>
      </c>
      <c r="N263" s="175">
        <f t="shared" si="153"/>
        <v>0</v>
      </c>
      <c r="O263" s="178">
        <f t="shared" si="127"/>
        <v>0</v>
      </c>
      <c r="P263" s="177">
        <f t="shared" si="154"/>
        <v>0</v>
      </c>
      <c r="Q263" s="178">
        <f t="shared" si="128"/>
        <v>0</v>
      </c>
      <c r="R263" s="177">
        <f t="shared" si="154"/>
        <v>0</v>
      </c>
      <c r="S263" s="178">
        <f t="shared" si="129"/>
        <v>0</v>
      </c>
      <c r="T263" s="177">
        <f t="shared" si="141"/>
        <v>0</v>
      </c>
      <c r="U263" s="179">
        <f t="shared" si="130"/>
        <v>0</v>
      </c>
      <c r="V263" s="177">
        <f t="shared" si="142"/>
        <v>0</v>
      </c>
      <c r="W263" s="178">
        <f t="shared" si="131"/>
        <v>0</v>
      </c>
      <c r="X263" s="177">
        <f t="shared" si="143"/>
        <v>0</v>
      </c>
      <c r="Y263" s="178">
        <f t="shared" si="132"/>
        <v>0</v>
      </c>
      <c r="Z263" s="177">
        <f t="shared" si="144"/>
        <v>0</v>
      </c>
      <c r="AA263" s="178">
        <f t="shared" si="133"/>
        <v>0</v>
      </c>
      <c r="AB263" s="177">
        <f t="shared" si="145"/>
        <v>0</v>
      </c>
      <c r="AC263" s="178">
        <f t="shared" si="134"/>
        <v>0</v>
      </c>
      <c r="AD263" s="177">
        <f t="shared" si="146"/>
        <v>0</v>
      </c>
      <c r="AE263" s="179">
        <f t="shared" si="135"/>
        <v>0</v>
      </c>
      <c r="AF263" s="177">
        <f t="shared" si="146"/>
        <v>0</v>
      </c>
      <c r="AG263" s="178">
        <f t="shared" si="136"/>
        <v>0</v>
      </c>
      <c r="AH263" s="220">
        <f t="shared" si="147"/>
        <v>0</v>
      </c>
      <c r="AI263" s="179">
        <f t="shared" si="137"/>
        <v>0</v>
      </c>
      <c r="AJ263" s="177">
        <f t="shared" si="148"/>
        <v>0</v>
      </c>
      <c r="AK263" s="178">
        <f t="shared" si="138"/>
        <v>0</v>
      </c>
      <c r="AL263" s="177">
        <f t="shared" si="149"/>
        <v>0</v>
      </c>
      <c r="AM263" s="178">
        <f t="shared" si="139"/>
        <v>0</v>
      </c>
      <c r="AN263" s="220">
        <f t="shared" si="150"/>
        <v>0</v>
      </c>
      <c r="AO263" s="117">
        <f t="shared" si="140"/>
        <v>0</v>
      </c>
    </row>
    <row r="264" spans="1:41" s="65" customFormat="1" ht="15" customHeight="1">
      <c r="A264" s="66">
        <v>26</v>
      </c>
      <c r="B264" s="42">
        <v>25362568</v>
      </c>
      <c r="C264" s="43" t="s">
        <v>247</v>
      </c>
      <c r="D264" s="74">
        <v>19</v>
      </c>
      <c r="E264" s="75">
        <v>2.2999999999999998</v>
      </c>
      <c r="F264" s="55">
        <v>19</v>
      </c>
      <c r="G264" s="75">
        <v>1.82</v>
      </c>
      <c r="H264" s="63">
        <v>395645.07259512827</v>
      </c>
      <c r="I264" s="63">
        <f t="shared" si="151"/>
        <v>407514.42477298214</v>
      </c>
      <c r="J264" s="64">
        <f t="shared" si="152"/>
        <v>509393.03096622764</v>
      </c>
      <c r="K264" s="243">
        <f t="shared" si="126"/>
        <v>0</v>
      </c>
      <c r="L264" s="238"/>
      <c r="M264" s="47">
        <v>1000</v>
      </c>
      <c r="N264" s="175">
        <f t="shared" si="153"/>
        <v>0</v>
      </c>
      <c r="O264" s="178">
        <f t="shared" si="127"/>
        <v>0</v>
      </c>
      <c r="P264" s="177">
        <f t="shared" si="154"/>
        <v>0</v>
      </c>
      <c r="Q264" s="178">
        <f t="shared" si="128"/>
        <v>0</v>
      </c>
      <c r="R264" s="177">
        <f t="shared" si="154"/>
        <v>0</v>
      </c>
      <c r="S264" s="178">
        <f t="shared" si="129"/>
        <v>0</v>
      </c>
      <c r="T264" s="177">
        <f t="shared" si="141"/>
        <v>0</v>
      </c>
      <c r="U264" s="179">
        <f t="shared" si="130"/>
        <v>0</v>
      </c>
      <c r="V264" s="177">
        <f t="shared" si="142"/>
        <v>0</v>
      </c>
      <c r="W264" s="178">
        <f t="shared" si="131"/>
        <v>0</v>
      </c>
      <c r="X264" s="177">
        <f t="shared" si="143"/>
        <v>0</v>
      </c>
      <c r="Y264" s="178">
        <f t="shared" si="132"/>
        <v>0</v>
      </c>
      <c r="Z264" s="177">
        <f t="shared" si="144"/>
        <v>0</v>
      </c>
      <c r="AA264" s="178">
        <f t="shared" si="133"/>
        <v>0</v>
      </c>
      <c r="AB264" s="177">
        <f t="shared" si="145"/>
        <v>0</v>
      </c>
      <c r="AC264" s="178">
        <f t="shared" si="134"/>
        <v>0</v>
      </c>
      <c r="AD264" s="177">
        <f t="shared" si="146"/>
        <v>0</v>
      </c>
      <c r="AE264" s="179">
        <f t="shared" si="135"/>
        <v>0</v>
      </c>
      <c r="AF264" s="177">
        <f t="shared" si="146"/>
        <v>0</v>
      </c>
      <c r="AG264" s="178">
        <f t="shared" si="136"/>
        <v>0</v>
      </c>
      <c r="AH264" s="220">
        <f t="shared" si="147"/>
        <v>0</v>
      </c>
      <c r="AI264" s="179">
        <f t="shared" si="137"/>
        <v>0</v>
      </c>
      <c r="AJ264" s="177">
        <f t="shared" si="148"/>
        <v>0</v>
      </c>
      <c r="AK264" s="178">
        <f t="shared" si="138"/>
        <v>0</v>
      </c>
      <c r="AL264" s="177">
        <f t="shared" si="149"/>
        <v>0</v>
      </c>
      <c r="AM264" s="178">
        <f t="shared" si="139"/>
        <v>0</v>
      </c>
      <c r="AN264" s="220">
        <f t="shared" si="150"/>
        <v>0</v>
      </c>
      <c r="AO264" s="117">
        <f t="shared" si="140"/>
        <v>0</v>
      </c>
    </row>
    <row r="265" spans="1:41" s="65" customFormat="1" ht="15" customHeight="1">
      <c r="A265" s="66">
        <v>27</v>
      </c>
      <c r="B265" s="42">
        <v>25362569</v>
      </c>
      <c r="C265" s="43" t="s">
        <v>248</v>
      </c>
      <c r="D265" s="74">
        <v>19</v>
      </c>
      <c r="E265" s="75">
        <v>2.5099999999999998</v>
      </c>
      <c r="F265" s="55">
        <v>19</v>
      </c>
      <c r="G265" s="75">
        <v>1.82</v>
      </c>
      <c r="H265" s="63">
        <v>456415.16531483916</v>
      </c>
      <c r="I265" s="63">
        <f t="shared" si="151"/>
        <v>470107.62027428433</v>
      </c>
      <c r="J265" s="64">
        <f t="shared" si="152"/>
        <v>587634.52534285537</v>
      </c>
      <c r="K265" s="243">
        <f t="shared" si="126"/>
        <v>0</v>
      </c>
      <c r="L265" s="238"/>
      <c r="M265" s="47">
        <v>1000</v>
      </c>
      <c r="N265" s="175">
        <f t="shared" si="153"/>
        <v>0</v>
      </c>
      <c r="O265" s="178">
        <f t="shared" si="127"/>
        <v>0</v>
      </c>
      <c r="P265" s="177">
        <f t="shared" si="154"/>
        <v>0</v>
      </c>
      <c r="Q265" s="178">
        <f t="shared" si="128"/>
        <v>0</v>
      </c>
      <c r="R265" s="177">
        <f t="shared" si="154"/>
        <v>0</v>
      </c>
      <c r="S265" s="178">
        <f t="shared" si="129"/>
        <v>0</v>
      </c>
      <c r="T265" s="177">
        <f t="shared" si="141"/>
        <v>0</v>
      </c>
      <c r="U265" s="179">
        <f t="shared" si="130"/>
        <v>0</v>
      </c>
      <c r="V265" s="177">
        <f t="shared" si="142"/>
        <v>0</v>
      </c>
      <c r="W265" s="178">
        <f t="shared" si="131"/>
        <v>0</v>
      </c>
      <c r="X265" s="177">
        <f t="shared" si="143"/>
        <v>0</v>
      </c>
      <c r="Y265" s="178">
        <f t="shared" si="132"/>
        <v>0</v>
      </c>
      <c r="Z265" s="177">
        <f t="shared" si="144"/>
        <v>0</v>
      </c>
      <c r="AA265" s="178">
        <f t="shared" si="133"/>
        <v>0</v>
      </c>
      <c r="AB265" s="177">
        <f t="shared" si="145"/>
        <v>0</v>
      </c>
      <c r="AC265" s="178">
        <f t="shared" si="134"/>
        <v>0</v>
      </c>
      <c r="AD265" s="177">
        <f t="shared" si="146"/>
        <v>0</v>
      </c>
      <c r="AE265" s="179">
        <f t="shared" si="135"/>
        <v>0</v>
      </c>
      <c r="AF265" s="177">
        <f t="shared" si="146"/>
        <v>0</v>
      </c>
      <c r="AG265" s="178">
        <f t="shared" si="136"/>
        <v>0</v>
      </c>
      <c r="AH265" s="220">
        <f t="shared" si="147"/>
        <v>0</v>
      </c>
      <c r="AI265" s="179">
        <f t="shared" si="137"/>
        <v>0</v>
      </c>
      <c r="AJ265" s="177">
        <f t="shared" si="148"/>
        <v>0</v>
      </c>
      <c r="AK265" s="178">
        <f t="shared" si="138"/>
        <v>0</v>
      </c>
      <c r="AL265" s="177">
        <f t="shared" si="149"/>
        <v>0</v>
      </c>
      <c r="AM265" s="178">
        <f t="shared" si="139"/>
        <v>0</v>
      </c>
      <c r="AN265" s="220">
        <f t="shared" si="150"/>
        <v>0</v>
      </c>
      <c r="AO265" s="117">
        <f t="shared" si="140"/>
        <v>0</v>
      </c>
    </row>
    <row r="266" spans="1:41" s="65" customFormat="1" ht="15" customHeight="1">
      <c r="A266" s="66">
        <v>28</v>
      </c>
      <c r="B266" s="42">
        <v>25362570</v>
      </c>
      <c r="C266" s="43" t="s">
        <v>249</v>
      </c>
      <c r="D266" s="74">
        <v>19</v>
      </c>
      <c r="E266" s="75">
        <v>2.5099999999999998</v>
      </c>
      <c r="F266" s="55">
        <v>19</v>
      </c>
      <c r="G266" s="75">
        <v>2.13</v>
      </c>
      <c r="H266" s="63">
        <v>481677.87661016517</v>
      </c>
      <c r="I266" s="63">
        <f t="shared" si="151"/>
        <v>496128.21290847013</v>
      </c>
      <c r="J266" s="64">
        <f t="shared" si="152"/>
        <v>620160.26613558759</v>
      </c>
      <c r="K266" s="243">
        <f t="shared" si="126"/>
        <v>0</v>
      </c>
      <c r="L266" s="238"/>
      <c r="M266" s="47">
        <v>1000</v>
      </c>
      <c r="N266" s="175">
        <f t="shared" si="153"/>
        <v>0</v>
      </c>
      <c r="O266" s="178">
        <f t="shared" si="127"/>
        <v>0</v>
      </c>
      <c r="P266" s="177">
        <f t="shared" si="154"/>
        <v>0</v>
      </c>
      <c r="Q266" s="178">
        <f t="shared" si="128"/>
        <v>0</v>
      </c>
      <c r="R266" s="177">
        <f t="shared" si="154"/>
        <v>0</v>
      </c>
      <c r="S266" s="178">
        <f t="shared" si="129"/>
        <v>0</v>
      </c>
      <c r="T266" s="177">
        <f t="shared" si="141"/>
        <v>0</v>
      </c>
      <c r="U266" s="179">
        <f t="shared" si="130"/>
        <v>0</v>
      </c>
      <c r="V266" s="177">
        <f t="shared" si="142"/>
        <v>0</v>
      </c>
      <c r="W266" s="178">
        <f t="shared" si="131"/>
        <v>0</v>
      </c>
      <c r="X266" s="177">
        <f t="shared" si="143"/>
        <v>0</v>
      </c>
      <c r="Y266" s="178">
        <f t="shared" si="132"/>
        <v>0</v>
      </c>
      <c r="Z266" s="177">
        <f t="shared" si="144"/>
        <v>0</v>
      </c>
      <c r="AA266" s="178">
        <f t="shared" si="133"/>
        <v>0</v>
      </c>
      <c r="AB266" s="177">
        <f t="shared" si="145"/>
        <v>0</v>
      </c>
      <c r="AC266" s="178">
        <f t="shared" si="134"/>
        <v>0</v>
      </c>
      <c r="AD266" s="177">
        <f t="shared" si="146"/>
        <v>0</v>
      </c>
      <c r="AE266" s="179">
        <f t="shared" si="135"/>
        <v>0</v>
      </c>
      <c r="AF266" s="177">
        <f t="shared" si="146"/>
        <v>0</v>
      </c>
      <c r="AG266" s="178">
        <f t="shared" si="136"/>
        <v>0</v>
      </c>
      <c r="AH266" s="220">
        <f t="shared" si="147"/>
        <v>0</v>
      </c>
      <c r="AI266" s="179">
        <f t="shared" si="137"/>
        <v>0</v>
      </c>
      <c r="AJ266" s="177">
        <f t="shared" si="148"/>
        <v>0</v>
      </c>
      <c r="AK266" s="178">
        <f t="shared" si="138"/>
        <v>0</v>
      </c>
      <c r="AL266" s="177">
        <f t="shared" si="149"/>
        <v>0</v>
      </c>
      <c r="AM266" s="178">
        <f t="shared" si="139"/>
        <v>0</v>
      </c>
      <c r="AN266" s="220">
        <f t="shared" si="150"/>
        <v>0</v>
      </c>
      <c r="AO266" s="117">
        <f t="shared" si="140"/>
        <v>0</v>
      </c>
    </row>
    <row r="267" spans="1:41" s="65" customFormat="1" ht="15" customHeight="1">
      <c r="A267" s="66">
        <v>29</v>
      </c>
      <c r="B267" s="42">
        <v>25362571</v>
      </c>
      <c r="C267" s="43" t="s">
        <v>250</v>
      </c>
      <c r="D267" s="74">
        <v>19</v>
      </c>
      <c r="E267" s="75">
        <v>2.6</v>
      </c>
      <c r="F267" s="55">
        <v>19</v>
      </c>
      <c r="G267" s="75">
        <v>1.82</v>
      </c>
      <c r="H267" s="63">
        <v>484313.95545865397</v>
      </c>
      <c r="I267" s="63">
        <f t="shared" si="151"/>
        <v>498843.37412241363</v>
      </c>
      <c r="J267" s="64">
        <f t="shared" si="152"/>
        <v>623554.21765301703</v>
      </c>
      <c r="K267" s="243">
        <f t="shared" ref="K267:K330" si="155">L267/1.1</f>
        <v>0</v>
      </c>
      <c r="L267" s="238"/>
      <c r="M267" s="47">
        <v>500</v>
      </c>
      <c r="N267" s="175">
        <f t="shared" si="153"/>
        <v>0</v>
      </c>
      <c r="O267" s="178">
        <f t="shared" si="127"/>
        <v>0</v>
      </c>
      <c r="P267" s="177">
        <f t="shared" si="154"/>
        <v>0</v>
      </c>
      <c r="Q267" s="178">
        <f t="shared" si="128"/>
        <v>0</v>
      </c>
      <c r="R267" s="177">
        <f t="shared" si="154"/>
        <v>0</v>
      </c>
      <c r="S267" s="178">
        <f t="shared" si="129"/>
        <v>0</v>
      </c>
      <c r="T267" s="177">
        <f t="shared" si="141"/>
        <v>0</v>
      </c>
      <c r="U267" s="179">
        <f t="shared" si="130"/>
        <v>0</v>
      </c>
      <c r="V267" s="177">
        <f t="shared" si="142"/>
        <v>0</v>
      </c>
      <c r="W267" s="178">
        <f t="shared" si="131"/>
        <v>0</v>
      </c>
      <c r="X267" s="177">
        <f t="shared" si="143"/>
        <v>0</v>
      </c>
      <c r="Y267" s="178">
        <f t="shared" si="132"/>
        <v>0</v>
      </c>
      <c r="Z267" s="177">
        <f t="shared" si="144"/>
        <v>0</v>
      </c>
      <c r="AA267" s="178">
        <f t="shared" si="133"/>
        <v>0</v>
      </c>
      <c r="AB267" s="177">
        <f t="shared" si="145"/>
        <v>0</v>
      </c>
      <c r="AC267" s="178">
        <f t="shared" si="134"/>
        <v>0</v>
      </c>
      <c r="AD267" s="177">
        <f t="shared" si="146"/>
        <v>0</v>
      </c>
      <c r="AE267" s="179">
        <f t="shared" si="135"/>
        <v>0</v>
      </c>
      <c r="AF267" s="177">
        <f t="shared" si="146"/>
        <v>0</v>
      </c>
      <c r="AG267" s="178">
        <f t="shared" si="136"/>
        <v>0</v>
      </c>
      <c r="AH267" s="220">
        <f t="shared" si="147"/>
        <v>0</v>
      </c>
      <c r="AI267" s="179">
        <f t="shared" si="137"/>
        <v>0</v>
      </c>
      <c r="AJ267" s="177">
        <f t="shared" si="148"/>
        <v>0</v>
      </c>
      <c r="AK267" s="178">
        <f t="shared" si="138"/>
        <v>0</v>
      </c>
      <c r="AL267" s="177">
        <f t="shared" si="149"/>
        <v>0</v>
      </c>
      <c r="AM267" s="178">
        <f t="shared" si="139"/>
        <v>0</v>
      </c>
      <c r="AN267" s="220">
        <f t="shared" si="150"/>
        <v>0</v>
      </c>
      <c r="AO267" s="117">
        <f t="shared" si="140"/>
        <v>0</v>
      </c>
    </row>
    <row r="268" spans="1:41" s="65" customFormat="1" ht="15" customHeight="1">
      <c r="A268" s="66">
        <v>30</v>
      </c>
      <c r="B268" s="42">
        <v>25362572</v>
      </c>
      <c r="C268" s="43" t="s">
        <v>251</v>
      </c>
      <c r="D268" s="74">
        <v>19</v>
      </c>
      <c r="E268" s="75">
        <v>2.6</v>
      </c>
      <c r="F268" s="55">
        <v>19</v>
      </c>
      <c r="G268" s="75">
        <v>2</v>
      </c>
      <c r="H268" s="63">
        <v>498460.7182836986</v>
      </c>
      <c r="I268" s="63">
        <f t="shared" si="151"/>
        <v>513414.53983220959</v>
      </c>
      <c r="J268" s="64">
        <f t="shared" si="152"/>
        <v>641768.1747902619</v>
      </c>
      <c r="K268" s="243">
        <f t="shared" si="155"/>
        <v>0</v>
      </c>
      <c r="L268" s="238"/>
      <c r="M268" s="47">
        <v>500</v>
      </c>
      <c r="N268" s="175">
        <f t="shared" si="153"/>
        <v>0</v>
      </c>
      <c r="O268" s="178">
        <f t="shared" ref="O268:O331" si="156">L268-L268*10/100</f>
        <v>0</v>
      </c>
      <c r="P268" s="177">
        <f t="shared" si="154"/>
        <v>0</v>
      </c>
      <c r="Q268" s="178">
        <f t="shared" ref="Q268:Q331" si="157">L268-L268*11/100</f>
        <v>0</v>
      </c>
      <c r="R268" s="177">
        <f t="shared" si="154"/>
        <v>0</v>
      </c>
      <c r="S268" s="178">
        <f t="shared" ref="S268:S331" si="158">L268-L268*12/100</f>
        <v>0</v>
      </c>
      <c r="T268" s="177">
        <f t="shared" si="141"/>
        <v>0</v>
      </c>
      <c r="U268" s="179">
        <f t="shared" ref="U268:U331" si="159">L268-L268*13/100</f>
        <v>0</v>
      </c>
      <c r="V268" s="177">
        <f t="shared" si="142"/>
        <v>0</v>
      </c>
      <c r="W268" s="178">
        <f t="shared" ref="W268:W331" si="160">L268-L268*14/100</f>
        <v>0</v>
      </c>
      <c r="X268" s="177">
        <f t="shared" si="143"/>
        <v>0</v>
      </c>
      <c r="Y268" s="178">
        <f t="shared" ref="Y268:Y331" si="161">L268-L268*15/100</f>
        <v>0</v>
      </c>
      <c r="Z268" s="177">
        <f t="shared" si="144"/>
        <v>0</v>
      </c>
      <c r="AA268" s="178">
        <f t="shared" ref="AA268:AA331" si="162">L268-L268*16/100</f>
        <v>0</v>
      </c>
      <c r="AB268" s="177">
        <f t="shared" si="145"/>
        <v>0</v>
      </c>
      <c r="AC268" s="178">
        <f t="shared" ref="AC268:AC331" si="163">L268-L268*17/100</f>
        <v>0</v>
      </c>
      <c r="AD268" s="177">
        <f t="shared" si="146"/>
        <v>0</v>
      </c>
      <c r="AE268" s="179">
        <f t="shared" ref="AE268:AE331" si="164">L268-L268*18/100</f>
        <v>0</v>
      </c>
      <c r="AF268" s="177">
        <f t="shared" si="146"/>
        <v>0</v>
      </c>
      <c r="AG268" s="178">
        <f t="shared" ref="AG268:AG331" si="165">L268-L268*19/100</f>
        <v>0</v>
      </c>
      <c r="AH268" s="220">
        <f t="shared" si="147"/>
        <v>0</v>
      </c>
      <c r="AI268" s="179">
        <f t="shared" ref="AI268:AI331" si="166">L268-L268*20/100</f>
        <v>0</v>
      </c>
      <c r="AJ268" s="177">
        <f t="shared" si="148"/>
        <v>0</v>
      </c>
      <c r="AK268" s="178">
        <f t="shared" ref="AK268:AK331" si="167">L268-L268*21/100</f>
        <v>0</v>
      </c>
      <c r="AL268" s="177">
        <f t="shared" si="149"/>
        <v>0</v>
      </c>
      <c r="AM268" s="178">
        <f t="shared" ref="AM268:AM331" si="168">L268-L268*22/100</f>
        <v>0</v>
      </c>
      <c r="AN268" s="220">
        <f t="shared" si="150"/>
        <v>0</v>
      </c>
      <c r="AO268" s="117">
        <f t="shared" ref="AO268:AO331" si="169">L268-L268*23/100</f>
        <v>0</v>
      </c>
    </row>
    <row r="269" spans="1:41" s="65" customFormat="1" ht="15" customHeight="1">
      <c r="A269" s="66">
        <v>31</v>
      </c>
      <c r="B269" s="42">
        <v>25362573</v>
      </c>
      <c r="C269" s="43" t="s">
        <v>252</v>
      </c>
      <c r="D269" s="74">
        <v>37</v>
      </c>
      <c r="E269" s="75">
        <v>2.0099999999999998</v>
      </c>
      <c r="F269" s="55">
        <v>19</v>
      </c>
      <c r="G269" s="75">
        <v>2</v>
      </c>
      <c r="H269" s="63">
        <v>566443.75176419027</v>
      </c>
      <c r="I269" s="63">
        <f t="shared" si="151"/>
        <v>583437.06431711593</v>
      </c>
      <c r="J269" s="64">
        <f t="shared" si="152"/>
        <v>729296.33039639483</v>
      </c>
      <c r="K269" s="243">
        <f t="shared" si="155"/>
        <v>0</v>
      </c>
      <c r="L269" s="238"/>
      <c r="M269" s="47">
        <v>500</v>
      </c>
      <c r="N269" s="175">
        <f t="shared" si="153"/>
        <v>0</v>
      </c>
      <c r="O269" s="178">
        <f t="shared" si="156"/>
        <v>0</v>
      </c>
      <c r="P269" s="177">
        <f t="shared" si="154"/>
        <v>0</v>
      </c>
      <c r="Q269" s="178">
        <f t="shared" si="157"/>
        <v>0</v>
      </c>
      <c r="R269" s="177">
        <f t="shared" si="154"/>
        <v>0</v>
      </c>
      <c r="S269" s="178">
        <f t="shared" si="158"/>
        <v>0</v>
      </c>
      <c r="T269" s="177">
        <f t="shared" si="141"/>
        <v>0</v>
      </c>
      <c r="U269" s="179">
        <f t="shared" si="159"/>
        <v>0</v>
      </c>
      <c r="V269" s="177">
        <f t="shared" si="142"/>
        <v>0</v>
      </c>
      <c r="W269" s="178">
        <f t="shared" si="160"/>
        <v>0</v>
      </c>
      <c r="X269" s="177">
        <f t="shared" si="143"/>
        <v>0</v>
      </c>
      <c r="Y269" s="178">
        <f t="shared" si="161"/>
        <v>0</v>
      </c>
      <c r="Z269" s="177">
        <f t="shared" si="144"/>
        <v>0</v>
      </c>
      <c r="AA269" s="178">
        <f t="shared" si="162"/>
        <v>0</v>
      </c>
      <c r="AB269" s="177">
        <f t="shared" si="145"/>
        <v>0</v>
      </c>
      <c r="AC269" s="178">
        <f t="shared" si="163"/>
        <v>0</v>
      </c>
      <c r="AD269" s="177">
        <f t="shared" si="146"/>
        <v>0</v>
      </c>
      <c r="AE269" s="179">
        <f t="shared" si="164"/>
        <v>0</v>
      </c>
      <c r="AF269" s="177">
        <f t="shared" si="146"/>
        <v>0</v>
      </c>
      <c r="AG269" s="178">
        <f t="shared" si="165"/>
        <v>0</v>
      </c>
      <c r="AH269" s="220">
        <f t="shared" si="147"/>
        <v>0</v>
      </c>
      <c r="AI269" s="179">
        <f t="shared" si="166"/>
        <v>0</v>
      </c>
      <c r="AJ269" s="177">
        <f t="shared" si="148"/>
        <v>0</v>
      </c>
      <c r="AK269" s="178">
        <f t="shared" si="167"/>
        <v>0</v>
      </c>
      <c r="AL269" s="177">
        <f t="shared" si="149"/>
        <v>0</v>
      </c>
      <c r="AM269" s="178">
        <f t="shared" si="168"/>
        <v>0</v>
      </c>
      <c r="AN269" s="220">
        <f t="shared" si="150"/>
        <v>0</v>
      </c>
      <c r="AO269" s="117">
        <f t="shared" si="169"/>
        <v>0</v>
      </c>
    </row>
    <row r="270" spans="1:41" s="65" customFormat="1" ht="15" customHeight="1">
      <c r="A270" s="66">
        <v>32</v>
      </c>
      <c r="B270" s="42">
        <v>25362574</v>
      </c>
      <c r="C270" s="43" t="s">
        <v>253</v>
      </c>
      <c r="D270" s="74">
        <v>37</v>
      </c>
      <c r="E270" s="75">
        <v>2.0099999999999998</v>
      </c>
      <c r="F270" s="55">
        <v>19</v>
      </c>
      <c r="G270" s="75">
        <v>2.13</v>
      </c>
      <c r="H270" s="63">
        <v>578236.38311817776</v>
      </c>
      <c r="I270" s="63">
        <f t="shared" si="151"/>
        <v>595583.4746117231</v>
      </c>
      <c r="J270" s="64">
        <f t="shared" si="152"/>
        <v>744479.34326465381</v>
      </c>
      <c r="K270" s="243">
        <f t="shared" si="155"/>
        <v>0</v>
      </c>
      <c r="L270" s="238"/>
      <c r="M270" s="47">
        <v>500</v>
      </c>
      <c r="N270" s="175">
        <f t="shared" si="153"/>
        <v>0</v>
      </c>
      <c r="O270" s="178">
        <f t="shared" si="156"/>
        <v>0</v>
      </c>
      <c r="P270" s="177">
        <f t="shared" si="154"/>
        <v>0</v>
      </c>
      <c r="Q270" s="178">
        <f t="shared" si="157"/>
        <v>0</v>
      </c>
      <c r="R270" s="177">
        <f t="shared" si="154"/>
        <v>0</v>
      </c>
      <c r="S270" s="178">
        <f t="shared" si="158"/>
        <v>0</v>
      </c>
      <c r="T270" s="177">
        <f t="shared" si="141"/>
        <v>0</v>
      </c>
      <c r="U270" s="179">
        <f t="shared" si="159"/>
        <v>0</v>
      </c>
      <c r="V270" s="177">
        <f t="shared" si="142"/>
        <v>0</v>
      </c>
      <c r="W270" s="178">
        <f t="shared" si="160"/>
        <v>0</v>
      </c>
      <c r="X270" s="177">
        <f t="shared" si="143"/>
        <v>0</v>
      </c>
      <c r="Y270" s="178">
        <f t="shared" si="161"/>
        <v>0</v>
      </c>
      <c r="Z270" s="177">
        <f t="shared" si="144"/>
        <v>0</v>
      </c>
      <c r="AA270" s="178">
        <f t="shared" si="162"/>
        <v>0</v>
      </c>
      <c r="AB270" s="177">
        <f t="shared" si="145"/>
        <v>0</v>
      </c>
      <c r="AC270" s="178">
        <f t="shared" si="163"/>
        <v>0</v>
      </c>
      <c r="AD270" s="177">
        <f t="shared" si="146"/>
        <v>0</v>
      </c>
      <c r="AE270" s="179">
        <f t="shared" si="164"/>
        <v>0</v>
      </c>
      <c r="AF270" s="177">
        <f t="shared" si="146"/>
        <v>0</v>
      </c>
      <c r="AG270" s="178">
        <f t="shared" si="165"/>
        <v>0</v>
      </c>
      <c r="AH270" s="220">
        <f t="shared" si="147"/>
        <v>0</v>
      </c>
      <c r="AI270" s="179">
        <f t="shared" si="166"/>
        <v>0</v>
      </c>
      <c r="AJ270" s="177">
        <f t="shared" si="148"/>
        <v>0</v>
      </c>
      <c r="AK270" s="178">
        <f t="shared" si="167"/>
        <v>0</v>
      </c>
      <c r="AL270" s="177">
        <f t="shared" si="149"/>
        <v>0</v>
      </c>
      <c r="AM270" s="178">
        <f t="shared" si="168"/>
        <v>0</v>
      </c>
      <c r="AN270" s="220">
        <f t="shared" si="150"/>
        <v>0</v>
      </c>
      <c r="AO270" s="117">
        <f t="shared" si="169"/>
        <v>0</v>
      </c>
    </row>
    <row r="271" spans="1:41" s="65" customFormat="1" ht="15" customHeight="1">
      <c r="A271" s="66">
        <v>33</v>
      </c>
      <c r="B271" s="42">
        <v>25362575</v>
      </c>
      <c r="C271" s="43" t="s">
        <v>254</v>
      </c>
      <c r="D271" s="74">
        <v>37</v>
      </c>
      <c r="E271" s="75">
        <v>2.0099999999999998</v>
      </c>
      <c r="F271" s="55">
        <v>19</v>
      </c>
      <c r="G271" s="75">
        <v>2.5099999999999998</v>
      </c>
      <c r="H271" s="63">
        <v>613876.01298215019</v>
      </c>
      <c r="I271" s="63">
        <f t="shared" si="151"/>
        <v>632292.29337161477</v>
      </c>
      <c r="J271" s="64">
        <f t="shared" si="152"/>
        <v>790365.3667145184</v>
      </c>
      <c r="K271" s="243">
        <f t="shared" si="155"/>
        <v>0</v>
      </c>
      <c r="L271" s="238"/>
      <c r="M271" s="47">
        <v>500</v>
      </c>
      <c r="N271" s="175">
        <f t="shared" si="153"/>
        <v>0</v>
      </c>
      <c r="O271" s="178">
        <f t="shared" si="156"/>
        <v>0</v>
      </c>
      <c r="P271" s="177">
        <f t="shared" si="154"/>
        <v>0</v>
      </c>
      <c r="Q271" s="178">
        <f t="shared" si="157"/>
        <v>0</v>
      </c>
      <c r="R271" s="177">
        <f t="shared" si="154"/>
        <v>0</v>
      </c>
      <c r="S271" s="178">
        <f t="shared" si="158"/>
        <v>0</v>
      </c>
      <c r="T271" s="177">
        <f t="shared" si="141"/>
        <v>0</v>
      </c>
      <c r="U271" s="179">
        <f t="shared" si="159"/>
        <v>0</v>
      </c>
      <c r="V271" s="177">
        <f t="shared" si="142"/>
        <v>0</v>
      </c>
      <c r="W271" s="178">
        <f t="shared" si="160"/>
        <v>0</v>
      </c>
      <c r="X271" s="177">
        <f t="shared" si="143"/>
        <v>0</v>
      </c>
      <c r="Y271" s="178">
        <f t="shared" si="161"/>
        <v>0</v>
      </c>
      <c r="Z271" s="177">
        <f t="shared" si="144"/>
        <v>0</v>
      </c>
      <c r="AA271" s="178">
        <f t="shared" si="162"/>
        <v>0</v>
      </c>
      <c r="AB271" s="177">
        <f t="shared" si="145"/>
        <v>0</v>
      </c>
      <c r="AC271" s="178">
        <f t="shared" si="163"/>
        <v>0</v>
      </c>
      <c r="AD271" s="177">
        <f t="shared" si="146"/>
        <v>0</v>
      </c>
      <c r="AE271" s="179">
        <f t="shared" si="164"/>
        <v>0</v>
      </c>
      <c r="AF271" s="177">
        <f t="shared" si="146"/>
        <v>0</v>
      </c>
      <c r="AG271" s="178">
        <f t="shared" si="165"/>
        <v>0</v>
      </c>
      <c r="AH271" s="220">
        <f t="shared" si="147"/>
        <v>0</v>
      </c>
      <c r="AI271" s="179">
        <f t="shared" si="166"/>
        <v>0</v>
      </c>
      <c r="AJ271" s="177">
        <f t="shared" si="148"/>
        <v>0</v>
      </c>
      <c r="AK271" s="178">
        <f t="shared" si="167"/>
        <v>0</v>
      </c>
      <c r="AL271" s="177">
        <f t="shared" si="149"/>
        <v>0</v>
      </c>
      <c r="AM271" s="178">
        <f t="shared" si="168"/>
        <v>0</v>
      </c>
      <c r="AN271" s="220">
        <f t="shared" si="150"/>
        <v>0</v>
      </c>
      <c r="AO271" s="117">
        <f t="shared" si="169"/>
        <v>0</v>
      </c>
    </row>
    <row r="272" spans="1:41" s="65" customFormat="1" ht="15" customHeight="1">
      <c r="A272" s="66">
        <v>34</v>
      </c>
      <c r="B272" s="42">
        <v>25362576</v>
      </c>
      <c r="C272" s="43" t="s">
        <v>255</v>
      </c>
      <c r="D272" s="74">
        <v>37</v>
      </c>
      <c r="E272" s="75">
        <v>2.06</v>
      </c>
      <c r="F272" s="55">
        <v>19</v>
      </c>
      <c r="G272" s="75">
        <v>2.13</v>
      </c>
      <c r="H272" s="63">
        <v>602131.14165361528</v>
      </c>
      <c r="I272" s="63">
        <f t="shared" si="151"/>
        <v>620195.07590322371</v>
      </c>
      <c r="J272" s="64">
        <f t="shared" si="152"/>
        <v>775243.84487902955</v>
      </c>
      <c r="K272" s="243">
        <f t="shared" si="155"/>
        <v>0</v>
      </c>
      <c r="L272" s="238"/>
      <c r="M272" s="47">
        <v>500</v>
      </c>
      <c r="N272" s="175">
        <f t="shared" si="153"/>
        <v>0</v>
      </c>
      <c r="O272" s="178">
        <f t="shared" si="156"/>
        <v>0</v>
      </c>
      <c r="P272" s="177">
        <f t="shared" si="154"/>
        <v>0</v>
      </c>
      <c r="Q272" s="178">
        <f t="shared" si="157"/>
        <v>0</v>
      </c>
      <c r="R272" s="177">
        <f t="shared" si="154"/>
        <v>0</v>
      </c>
      <c r="S272" s="178">
        <f t="shared" si="158"/>
        <v>0</v>
      </c>
      <c r="T272" s="177">
        <f t="shared" si="141"/>
        <v>0</v>
      </c>
      <c r="U272" s="179">
        <f t="shared" si="159"/>
        <v>0</v>
      </c>
      <c r="V272" s="177">
        <f t="shared" si="142"/>
        <v>0</v>
      </c>
      <c r="W272" s="178">
        <f t="shared" si="160"/>
        <v>0</v>
      </c>
      <c r="X272" s="177">
        <f t="shared" si="143"/>
        <v>0</v>
      </c>
      <c r="Y272" s="178">
        <f t="shared" si="161"/>
        <v>0</v>
      </c>
      <c r="Z272" s="177">
        <f t="shared" si="144"/>
        <v>0</v>
      </c>
      <c r="AA272" s="178">
        <f t="shared" si="162"/>
        <v>0</v>
      </c>
      <c r="AB272" s="177">
        <f t="shared" si="145"/>
        <v>0</v>
      </c>
      <c r="AC272" s="178">
        <f t="shared" si="163"/>
        <v>0</v>
      </c>
      <c r="AD272" s="177">
        <f t="shared" si="146"/>
        <v>0</v>
      </c>
      <c r="AE272" s="179">
        <f t="shared" si="164"/>
        <v>0</v>
      </c>
      <c r="AF272" s="177">
        <f t="shared" si="146"/>
        <v>0</v>
      </c>
      <c r="AG272" s="178">
        <f t="shared" si="165"/>
        <v>0</v>
      </c>
      <c r="AH272" s="220">
        <f t="shared" si="147"/>
        <v>0</v>
      </c>
      <c r="AI272" s="179">
        <f t="shared" si="166"/>
        <v>0</v>
      </c>
      <c r="AJ272" s="177">
        <f t="shared" si="148"/>
        <v>0</v>
      </c>
      <c r="AK272" s="178">
        <f t="shared" si="167"/>
        <v>0</v>
      </c>
      <c r="AL272" s="177">
        <f t="shared" si="149"/>
        <v>0</v>
      </c>
      <c r="AM272" s="178">
        <f t="shared" si="168"/>
        <v>0</v>
      </c>
      <c r="AN272" s="220">
        <f t="shared" si="150"/>
        <v>0</v>
      </c>
      <c r="AO272" s="117">
        <f t="shared" si="169"/>
        <v>0</v>
      </c>
    </row>
    <row r="273" spans="1:41" s="65" customFormat="1" ht="15" customHeight="1">
      <c r="A273" s="66">
        <v>35</v>
      </c>
      <c r="B273" s="42">
        <v>25362577</v>
      </c>
      <c r="C273" s="43" t="s">
        <v>256</v>
      </c>
      <c r="D273" s="74">
        <v>37</v>
      </c>
      <c r="E273" s="75">
        <v>2.06</v>
      </c>
      <c r="F273" s="55">
        <v>19</v>
      </c>
      <c r="G273" s="75">
        <v>2.5099999999999998</v>
      </c>
      <c r="H273" s="63">
        <v>637691.39715537766</v>
      </c>
      <c r="I273" s="63">
        <f t="shared" si="151"/>
        <v>656822.13907003903</v>
      </c>
      <c r="J273" s="64">
        <f t="shared" si="152"/>
        <v>821027.6738375487</v>
      </c>
      <c r="K273" s="243">
        <f t="shared" si="155"/>
        <v>0</v>
      </c>
      <c r="L273" s="238"/>
      <c r="M273" s="47">
        <v>500</v>
      </c>
      <c r="N273" s="175">
        <f t="shared" si="153"/>
        <v>0</v>
      </c>
      <c r="O273" s="178">
        <f t="shared" si="156"/>
        <v>0</v>
      </c>
      <c r="P273" s="177">
        <f t="shared" si="154"/>
        <v>0</v>
      </c>
      <c r="Q273" s="178">
        <f t="shared" si="157"/>
        <v>0</v>
      </c>
      <c r="R273" s="177">
        <f t="shared" si="154"/>
        <v>0</v>
      </c>
      <c r="S273" s="178">
        <f t="shared" si="158"/>
        <v>0</v>
      </c>
      <c r="T273" s="177">
        <f t="shared" si="141"/>
        <v>0</v>
      </c>
      <c r="U273" s="179">
        <f t="shared" si="159"/>
        <v>0</v>
      </c>
      <c r="V273" s="177">
        <f t="shared" si="142"/>
        <v>0</v>
      </c>
      <c r="W273" s="178">
        <f t="shared" si="160"/>
        <v>0</v>
      </c>
      <c r="X273" s="177">
        <f t="shared" si="143"/>
        <v>0</v>
      </c>
      <c r="Y273" s="178">
        <f t="shared" si="161"/>
        <v>0</v>
      </c>
      <c r="Z273" s="177">
        <f t="shared" si="144"/>
        <v>0</v>
      </c>
      <c r="AA273" s="178">
        <f t="shared" si="162"/>
        <v>0</v>
      </c>
      <c r="AB273" s="177">
        <f t="shared" si="145"/>
        <v>0</v>
      </c>
      <c r="AC273" s="178">
        <f t="shared" si="163"/>
        <v>0</v>
      </c>
      <c r="AD273" s="177">
        <f t="shared" si="146"/>
        <v>0</v>
      </c>
      <c r="AE273" s="179">
        <f t="shared" si="164"/>
        <v>0</v>
      </c>
      <c r="AF273" s="177">
        <f t="shared" si="146"/>
        <v>0</v>
      </c>
      <c r="AG273" s="178">
        <f t="shared" si="165"/>
        <v>0</v>
      </c>
      <c r="AH273" s="220">
        <f t="shared" si="147"/>
        <v>0</v>
      </c>
      <c r="AI273" s="179">
        <f t="shared" si="166"/>
        <v>0</v>
      </c>
      <c r="AJ273" s="177">
        <f t="shared" si="148"/>
        <v>0</v>
      </c>
      <c r="AK273" s="178">
        <f t="shared" si="167"/>
        <v>0</v>
      </c>
      <c r="AL273" s="177">
        <f t="shared" si="149"/>
        <v>0</v>
      </c>
      <c r="AM273" s="178">
        <f t="shared" si="168"/>
        <v>0</v>
      </c>
      <c r="AN273" s="220">
        <f t="shared" si="150"/>
        <v>0</v>
      </c>
      <c r="AO273" s="117">
        <f t="shared" si="169"/>
        <v>0</v>
      </c>
    </row>
    <row r="274" spans="1:41" s="65" customFormat="1" ht="15" customHeight="1">
      <c r="A274" s="66">
        <v>36</v>
      </c>
      <c r="B274" s="42">
        <v>25362578</v>
      </c>
      <c r="C274" s="43" t="s">
        <v>257</v>
      </c>
      <c r="D274" s="74">
        <v>37</v>
      </c>
      <c r="E274" s="75">
        <v>2.25</v>
      </c>
      <c r="F274" s="55">
        <v>19</v>
      </c>
      <c r="G274" s="75">
        <v>2.13</v>
      </c>
      <c r="H274" s="63">
        <v>699407.43943724583</v>
      </c>
      <c r="I274" s="63">
        <f t="shared" si="151"/>
        <v>720389.66262036317</v>
      </c>
      <c r="J274" s="64">
        <f t="shared" si="152"/>
        <v>900487.07827545388</v>
      </c>
      <c r="K274" s="243">
        <f t="shared" si="155"/>
        <v>0</v>
      </c>
      <c r="L274" s="238"/>
      <c r="M274" s="47">
        <v>500</v>
      </c>
      <c r="N274" s="175">
        <f t="shared" si="153"/>
        <v>0</v>
      </c>
      <c r="O274" s="178">
        <f t="shared" si="156"/>
        <v>0</v>
      </c>
      <c r="P274" s="177">
        <f t="shared" si="154"/>
        <v>0</v>
      </c>
      <c r="Q274" s="178">
        <f t="shared" si="157"/>
        <v>0</v>
      </c>
      <c r="R274" s="177">
        <f t="shared" si="154"/>
        <v>0</v>
      </c>
      <c r="S274" s="178">
        <f t="shared" si="158"/>
        <v>0</v>
      </c>
      <c r="T274" s="177">
        <f t="shared" si="141"/>
        <v>0</v>
      </c>
      <c r="U274" s="179">
        <f t="shared" si="159"/>
        <v>0</v>
      </c>
      <c r="V274" s="177">
        <f t="shared" si="142"/>
        <v>0</v>
      </c>
      <c r="W274" s="178">
        <f t="shared" si="160"/>
        <v>0</v>
      </c>
      <c r="X274" s="177">
        <f t="shared" si="143"/>
        <v>0</v>
      </c>
      <c r="Y274" s="178">
        <f t="shared" si="161"/>
        <v>0</v>
      </c>
      <c r="Z274" s="177">
        <f t="shared" si="144"/>
        <v>0</v>
      </c>
      <c r="AA274" s="178">
        <f t="shared" si="162"/>
        <v>0</v>
      </c>
      <c r="AB274" s="177">
        <f t="shared" si="145"/>
        <v>0</v>
      </c>
      <c r="AC274" s="178">
        <f t="shared" si="163"/>
        <v>0</v>
      </c>
      <c r="AD274" s="177">
        <f t="shared" si="146"/>
        <v>0</v>
      </c>
      <c r="AE274" s="179">
        <f t="shared" si="164"/>
        <v>0</v>
      </c>
      <c r="AF274" s="177">
        <f t="shared" si="146"/>
        <v>0</v>
      </c>
      <c r="AG274" s="178">
        <f t="shared" si="165"/>
        <v>0</v>
      </c>
      <c r="AH274" s="220">
        <f t="shared" si="147"/>
        <v>0</v>
      </c>
      <c r="AI274" s="179">
        <f t="shared" si="166"/>
        <v>0</v>
      </c>
      <c r="AJ274" s="177">
        <f t="shared" si="148"/>
        <v>0</v>
      </c>
      <c r="AK274" s="178">
        <f t="shared" si="167"/>
        <v>0</v>
      </c>
      <c r="AL274" s="177">
        <f t="shared" si="149"/>
        <v>0</v>
      </c>
      <c r="AM274" s="178">
        <f t="shared" si="168"/>
        <v>0</v>
      </c>
      <c r="AN274" s="220">
        <f t="shared" si="150"/>
        <v>0</v>
      </c>
      <c r="AO274" s="117">
        <f t="shared" si="169"/>
        <v>0</v>
      </c>
    </row>
    <row r="275" spans="1:41" s="65" customFormat="1" ht="15" customHeight="1">
      <c r="A275" s="66">
        <v>37</v>
      </c>
      <c r="B275" s="42">
        <v>25362579</v>
      </c>
      <c r="C275" s="43" t="s">
        <v>258</v>
      </c>
      <c r="D275" s="74">
        <v>37</v>
      </c>
      <c r="E275" s="75">
        <v>2.25</v>
      </c>
      <c r="F275" s="55">
        <v>19</v>
      </c>
      <c r="G275" s="75">
        <v>2.5099999999999998</v>
      </c>
      <c r="H275" s="63">
        <v>735380.02951859776</v>
      </c>
      <c r="I275" s="63">
        <f t="shared" si="151"/>
        <v>757441.43040415575</v>
      </c>
      <c r="J275" s="64">
        <f t="shared" si="152"/>
        <v>946801.78800519463</v>
      </c>
      <c r="K275" s="243">
        <f t="shared" si="155"/>
        <v>0</v>
      </c>
      <c r="L275" s="238"/>
      <c r="M275" s="47">
        <v>500</v>
      </c>
      <c r="N275" s="175">
        <f t="shared" si="153"/>
        <v>0</v>
      </c>
      <c r="O275" s="178">
        <f t="shared" si="156"/>
        <v>0</v>
      </c>
      <c r="P275" s="177">
        <f t="shared" si="154"/>
        <v>0</v>
      </c>
      <c r="Q275" s="178">
        <f t="shared" si="157"/>
        <v>0</v>
      </c>
      <c r="R275" s="177">
        <f t="shared" si="154"/>
        <v>0</v>
      </c>
      <c r="S275" s="178">
        <f t="shared" si="158"/>
        <v>0</v>
      </c>
      <c r="T275" s="177">
        <f t="shared" si="141"/>
        <v>0</v>
      </c>
      <c r="U275" s="179">
        <f t="shared" si="159"/>
        <v>0</v>
      </c>
      <c r="V275" s="177">
        <f t="shared" si="142"/>
        <v>0</v>
      </c>
      <c r="W275" s="178">
        <f t="shared" si="160"/>
        <v>0</v>
      </c>
      <c r="X275" s="177">
        <f t="shared" si="143"/>
        <v>0</v>
      </c>
      <c r="Y275" s="178">
        <f t="shared" si="161"/>
        <v>0</v>
      </c>
      <c r="Z275" s="177">
        <f t="shared" si="144"/>
        <v>0</v>
      </c>
      <c r="AA275" s="178">
        <f t="shared" si="162"/>
        <v>0</v>
      </c>
      <c r="AB275" s="177">
        <f t="shared" si="145"/>
        <v>0</v>
      </c>
      <c r="AC275" s="178">
        <f t="shared" si="163"/>
        <v>0</v>
      </c>
      <c r="AD275" s="177">
        <f t="shared" si="146"/>
        <v>0</v>
      </c>
      <c r="AE275" s="179">
        <f t="shared" si="164"/>
        <v>0</v>
      </c>
      <c r="AF275" s="177">
        <f t="shared" si="146"/>
        <v>0</v>
      </c>
      <c r="AG275" s="178">
        <f t="shared" si="165"/>
        <v>0</v>
      </c>
      <c r="AH275" s="220">
        <f t="shared" si="147"/>
        <v>0</v>
      </c>
      <c r="AI275" s="179">
        <f t="shared" si="166"/>
        <v>0</v>
      </c>
      <c r="AJ275" s="177">
        <f t="shared" si="148"/>
        <v>0</v>
      </c>
      <c r="AK275" s="178">
        <f t="shared" si="167"/>
        <v>0</v>
      </c>
      <c r="AL275" s="177">
        <f t="shared" si="149"/>
        <v>0</v>
      </c>
      <c r="AM275" s="178">
        <f t="shared" si="168"/>
        <v>0</v>
      </c>
      <c r="AN275" s="220">
        <f t="shared" si="150"/>
        <v>0</v>
      </c>
      <c r="AO275" s="117">
        <f t="shared" si="169"/>
        <v>0</v>
      </c>
    </row>
    <row r="276" spans="1:41" s="65" customFormat="1" ht="15" customHeight="1">
      <c r="A276" s="66">
        <v>38</v>
      </c>
      <c r="B276" s="42">
        <v>25362580</v>
      </c>
      <c r="C276" s="43" t="s">
        <v>259</v>
      </c>
      <c r="D276" s="74">
        <v>37</v>
      </c>
      <c r="E276" s="75">
        <v>2.25</v>
      </c>
      <c r="F276" s="55">
        <v>37</v>
      </c>
      <c r="G276" s="75">
        <v>2.0099999999999998</v>
      </c>
      <c r="H276" s="63">
        <v>767530.28491011413</v>
      </c>
      <c r="I276" s="63">
        <f t="shared" si="151"/>
        <v>790556.19345741754</v>
      </c>
      <c r="J276" s="64">
        <f t="shared" si="152"/>
        <v>988195.24182177184</v>
      </c>
      <c r="K276" s="243">
        <f t="shared" si="155"/>
        <v>0</v>
      </c>
      <c r="L276" s="238"/>
      <c r="M276" s="47">
        <v>500</v>
      </c>
      <c r="N276" s="175">
        <f t="shared" si="153"/>
        <v>0</v>
      </c>
      <c r="O276" s="178">
        <f t="shared" si="156"/>
        <v>0</v>
      </c>
      <c r="P276" s="177">
        <f t="shared" si="154"/>
        <v>0</v>
      </c>
      <c r="Q276" s="178">
        <f t="shared" si="157"/>
        <v>0</v>
      </c>
      <c r="R276" s="177">
        <f t="shared" si="154"/>
        <v>0</v>
      </c>
      <c r="S276" s="178">
        <f t="shared" si="158"/>
        <v>0</v>
      </c>
      <c r="T276" s="177">
        <f t="shared" si="141"/>
        <v>0</v>
      </c>
      <c r="U276" s="179">
        <f t="shared" si="159"/>
        <v>0</v>
      </c>
      <c r="V276" s="177">
        <f t="shared" si="142"/>
        <v>0</v>
      </c>
      <c r="W276" s="178">
        <f t="shared" si="160"/>
        <v>0</v>
      </c>
      <c r="X276" s="177">
        <f t="shared" si="143"/>
        <v>0</v>
      </c>
      <c r="Y276" s="178">
        <f t="shared" si="161"/>
        <v>0</v>
      </c>
      <c r="Z276" s="177">
        <f t="shared" si="144"/>
        <v>0</v>
      </c>
      <c r="AA276" s="178">
        <f t="shared" si="162"/>
        <v>0</v>
      </c>
      <c r="AB276" s="177">
        <f t="shared" si="145"/>
        <v>0</v>
      </c>
      <c r="AC276" s="178">
        <f t="shared" si="163"/>
        <v>0</v>
      </c>
      <c r="AD276" s="177">
        <f t="shared" si="146"/>
        <v>0</v>
      </c>
      <c r="AE276" s="179">
        <f t="shared" si="164"/>
        <v>0</v>
      </c>
      <c r="AF276" s="177">
        <f t="shared" si="146"/>
        <v>0</v>
      </c>
      <c r="AG276" s="178">
        <f t="shared" si="165"/>
        <v>0</v>
      </c>
      <c r="AH276" s="220">
        <f t="shared" si="147"/>
        <v>0</v>
      </c>
      <c r="AI276" s="179">
        <f t="shared" si="166"/>
        <v>0</v>
      </c>
      <c r="AJ276" s="177">
        <f t="shared" si="148"/>
        <v>0</v>
      </c>
      <c r="AK276" s="178">
        <f t="shared" si="167"/>
        <v>0</v>
      </c>
      <c r="AL276" s="177">
        <f t="shared" si="149"/>
        <v>0</v>
      </c>
      <c r="AM276" s="178">
        <f t="shared" si="168"/>
        <v>0</v>
      </c>
      <c r="AN276" s="220">
        <f t="shared" si="150"/>
        <v>0</v>
      </c>
      <c r="AO276" s="117">
        <f t="shared" si="169"/>
        <v>0</v>
      </c>
    </row>
    <row r="277" spans="1:41" s="65" customFormat="1" ht="15" customHeight="1">
      <c r="A277" s="66">
        <v>39</v>
      </c>
      <c r="B277" s="42">
        <v>25362581</v>
      </c>
      <c r="C277" s="43" t="s">
        <v>260</v>
      </c>
      <c r="D277" s="74">
        <v>37</v>
      </c>
      <c r="E277" s="75">
        <v>2.5099999999999998</v>
      </c>
      <c r="F277" s="55">
        <v>19</v>
      </c>
      <c r="G277" s="75">
        <v>2.5099999999999998</v>
      </c>
      <c r="H277" s="63">
        <v>881915.47737154469</v>
      </c>
      <c r="I277" s="63">
        <f t="shared" si="151"/>
        <v>908372.94169269106</v>
      </c>
      <c r="J277" s="64">
        <f t="shared" si="152"/>
        <v>1135466.1771158637</v>
      </c>
      <c r="K277" s="243">
        <f t="shared" si="155"/>
        <v>0</v>
      </c>
      <c r="L277" s="238"/>
      <c r="M277" s="47">
        <v>500</v>
      </c>
      <c r="N277" s="175">
        <f t="shared" si="153"/>
        <v>0</v>
      </c>
      <c r="O277" s="178">
        <f t="shared" si="156"/>
        <v>0</v>
      </c>
      <c r="P277" s="177">
        <f t="shared" si="154"/>
        <v>0</v>
      </c>
      <c r="Q277" s="178">
        <f t="shared" si="157"/>
        <v>0</v>
      </c>
      <c r="R277" s="177">
        <f t="shared" si="154"/>
        <v>0</v>
      </c>
      <c r="S277" s="178">
        <f t="shared" si="158"/>
        <v>0</v>
      </c>
      <c r="T277" s="177">
        <f t="shared" si="141"/>
        <v>0</v>
      </c>
      <c r="U277" s="179">
        <f t="shared" si="159"/>
        <v>0</v>
      </c>
      <c r="V277" s="177">
        <f t="shared" si="142"/>
        <v>0</v>
      </c>
      <c r="W277" s="178">
        <f t="shared" si="160"/>
        <v>0</v>
      </c>
      <c r="X277" s="177">
        <f t="shared" si="143"/>
        <v>0</v>
      </c>
      <c r="Y277" s="178">
        <f t="shared" si="161"/>
        <v>0</v>
      </c>
      <c r="Z277" s="177">
        <f t="shared" si="144"/>
        <v>0</v>
      </c>
      <c r="AA277" s="178">
        <f t="shared" si="162"/>
        <v>0</v>
      </c>
      <c r="AB277" s="177">
        <f t="shared" si="145"/>
        <v>0</v>
      </c>
      <c r="AC277" s="178">
        <f t="shared" si="163"/>
        <v>0</v>
      </c>
      <c r="AD277" s="177">
        <f t="shared" si="146"/>
        <v>0</v>
      </c>
      <c r="AE277" s="179">
        <f t="shared" si="164"/>
        <v>0</v>
      </c>
      <c r="AF277" s="177">
        <f t="shared" si="146"/>
        <v>0</v>
      </c>
      <c r="AG277" s="178">
        <f t="shared" si="165"/>
        <v>0</v>
      </c>
      <c r="AH277" s="220">
        <f t="shared" si="147"/>
        <v>0</v>
      </c>
      <c r="AI277" s="179">
        <f t="shared" si="166"/>
        <v>0</v>
      </c>
      <c r="AJ277" s="177">
        <f t="shared" si="148"/>
        <v>0</v>
      </c>
      <c r="AK277" s="178">
        <f t="shared" si="167"/>
        <v>0</v>
      </c>
      <c r="AL277" s="177">
        <f t="shared" si="149"/>
        <v>0</v>
      </c>
      <c r="AM277" s="178">
        <f t="shared" si="168"/>
        <v>0</v>
      </c>
      <c r="AN277" s="220">
        <f t="shared" si="150"/>
        <v>0</v>
      </c>
      <c r="AO277" s="117">
        <f t="shared" si="169"/>
        <v>0</v>
      </c>
    </row>
    <row r="278" spans="1:41" s="65" customFormat="1" ht="15" customHeight="1">
      <c r="A278" s="66">
        <v>40</v>
      </c>
      <c r="B278" s="42">
        <v>25362582</v>
      </c>
      <c r="C278" s="43" t="s">
        <v>261</v>
      </c>
      <c r="D278" s="74">
        <v>37</v>
      </c>
      <c r="E278" s="75">
        <v>2.5099999999999998</v>
      </c>
      <c r="F278" s="55">
        <v>37</v>
      </c>
      <c r="G278" s="75">
        <v>2.0099999999999998</v>
      </c>
      <c r="H278" s="63">
        <v>915302.55200178223</v>
      </c>
      <c r="I278" s="63">
        <f t="shared" si="151"/>
        <v>942761.62856183574</v>
      </c>
      <c r="J278" s="64">
        <f t="shared" si="152"/>
        <v>1178452.0357022947</v>
      </c>
      <c r="K278" s="243">
        <f t="shared" si="155"/>
        <v>0</v>
      </c>
      <c r="L278" s="238"/>
      <c r="M278" s="47">
        <v>500</v>
      </c>
      <c r="N278" s="175">
        <f t="shared" si="153"/>
        <v>0</v>
      </c>
      <c r="O278" s="178">
        <f t="shared" si="156"/>
        <v>0</v>
      </c>
      <c r="P278" s="177">
        <f t="shared" si="154"/>
        <v>0</v>
      </c>
      <c r="Q278" s="178">
        <f t="shared" si="157"/>
        <v>0</v>
      </c>
      <c r="R278" s="177">
        <f t="shared" si="154"/>
        <v>0</v>
      </c>
      <c r="S278" s="178">
        <f t="shared" si="158"/>
        <v>0</v>
      </c>
      <c r="T278" s="177">
        <f t="shared" si="141"/>
        <v>0</v>
      </c>
      <c r="U278" s="179">
        <f t="shared" si="159"/>
        <v>0</v>
      </c>
      <c r="V278" s="177">
        <f t="shared" si="142"/>
        <v>0</v>
      </c>
      <c r="W278" s="178">
        <f t="shared" si="160"/>
        <v>0</v>
      </c>
      <c r="X278" s="177">
        <f t="shared" si="143"/>
        <v>0</v>
      </c>
      <c r="Y278" s="178">
        <f t="shared" si="161"/>
        <v>0</v>
      </c>
      <c r="Z278" s="177">
        <f t="shared" si="144"/>
        <v>0</v>
      </c>
      <c r="AA278" s="178">
        <f t="shared" si="162"/>
        <v>0</v>
      </c>
      <c r="AB278" s="177">
        <f t="shared" si="145"/>
        <v>0</v>
      </c>
      <c r="AC278" s="178">
        <f t="shared" si="163"/>
        <v>0</v>
      </c>
      <c r="AD278" s="177">
        <f t="shared" si="146"/>
        <v>0</v>
      </c>
      <c r="AE278" s="179">
        <f t="shared" si="164"/>
        <v>0</v>
      </c>
      <c r="AF278" s="177">
        <f t="shared" si="146"/>
        <v>0</v>
      </c>
      <c r="AG278" s="178">
        <f t="shared" si="165"/>
        <v>0</v>
      </c>
      <c r="AH278" s="220">
        <f t="shared" si="147"/>
        <v>0</v>
      </c>
      <c r="AI278" s="179">
        <f t="shared" si="166"/>
        <v>0</v>
      </c>
      <c r="AJ278" s="177">
        <f t="shared" si="148"/>
        <v>0</v>
      </c>
      <c r="AK278" s="178">
        <f t="shared" si="167"/>
        <v>0</v>
      </c>
      <c r="AL278" s="177">
        <f t="shared" si="149"/>
        <v>0</v>
      </c>
      <c r="AM278" s="178">
        <f t="shared" si="168"/>
        <v>0</v>
      </c>
      <c r="AN278" s="220">
        <f t="shared" si="150"/>
        <v>0</v>
      </c>
      <c r="AO278" s="117">
        <f t="shared" si="169"/>
        <v>0</v>
      </c>
    </row>
    <row r="279" spans="1:41" s="65" customFormat="1" ht="15" customHeight="1">
      <c r="A279" s="66">
        <v>41</v>
      </c>
      <c r="B279" s="42">
        <v>25362583</v>
      </c>
      <c r="C279" s="43" t="s">
        <v>262</v>
      </c>
      <c r="D279" s="74">
        <v>37</v>
      </c>
      <c r="E279" s="75">
        <v>2.5099999999999998</v>
      </c>
      <c r="F279" s="55">
        <v>37</v>
      </c>
      <c r="G279" s="75">
        <v>2.25</v>
      </c>
      <c r="H279" s="63">
        <v>956148.37394370814</v>
      </c>
      <c r="I279" s="63">
        <f t="shared" si="151"/>
        <v>984832.82516201946</v>
      </c>
      <c r="J279" s="64">
        <f t="shared" si="152"/>
        <v>1231041.0314525242</v>
      </c>
      <c r="K279" s="243">
        <f t="shared" si="155"/>
        <v>0</v>
      </c>
      <c r="L279" s="238"/>
      <c r="M279" s="47">
        <v>500</v>
      </c>
      <c r="N279" s="175">
        <f t="shared" si="153"/>
        <v>0</v>
      </c>
      <c r="O279" s="178">
        <f t="shared" si="156"/>
        <v>0</v>
      </c>
      <c r="P279" s="177">
        <f t="shared" si="154"/>
        <v>0</v>
      </c>
      <c r="Q279" s="178">
        <f t="shared" si="157"/>
        <v>0</v>
      </c>
      <c r="R279" s="177">
        <f t="shared" si="154"/>
        <v>0</v>
      </c>
      <c r="S279" s="178">
        <f t="shared" si="158"/>
        <v>0</v>
      </c>
      <c r="T279" s="177">
        <f t="shared" si="141"/>
        <v>0</v>
      </c>
      <c r="U279" s="179">
        <f t="shared" si="159"/>
        <v>0</v>
      </c>
      <c r="V279" s="177">
        <f t="shared" si="142"/>
        <v>0</v>
      </c>
      <c r="W279" s="178">
        <f t="shared" si="160"/>
        <v>0</v>
      </c>
      <c r="X279" s="177">
        <f t="shared" si="143"/>
        <v>0</v>
      </c>
      <c r="Y279" s="178">
        <f t="shared" si="161"/>
        <v>0</v>
      </c>
      <c r="Z279" s="177">
        <f t="shared" si="144"/>
        <v>0</v>
      </c>
      <c r="AA279" s="178">
        <f t="shared" si="162"/>
        <v>0</v>
      </c>
      <c r="AB279" s="177">
        <f t="shared" si="145"/>
        <v>0</v>
      </c>
      <c r="AC279" s="178">
        <f t="shared" si="163"/>
        <v>0</v>
      </c>
      <c r="AD279" s="177">
        <f t="shared" si="146"/>
        <v>0</v>
      </c>
      <c r="AE279" s="179">
        <f t="shared" si="164"/>
        <v>0</v>
      </c>
      <c r="AF279" s="177">
        <f t="shared" si="146"/>
        <v>0</v>
      </c>
      <c r="AG279" s="178">
        <f t="shared" si="165"/>
        <v>0</v>
      </c>
      <c r="AH279" s="220">
        <f t="shared" si="147"/>
        <v>0</v>
      </c>
      <c r="AI279" s="179">
        <f t="shared" si="166"/>
        <v>0</v>
      </c>
      <c r="AJ279" s="177">
        <f t="shared" si="148"/>
        <v>0</v>
      </c>
      <c r="AK279" s="178">
        <f t="shared" si="167"/>
        <v>0</v>
      </c>
      <c r="AL279" s="177">
        <f t="shared" si="149"/>
        <v>0</v>
      </c>
      <c r="AM279" s="178">
        <f t="shared" si="168"/>
        <v>0</v>
      </c>
      <c r="AN279" s="220">
        <f t="shared" si="150"/>
        <v>0</v>
      </c>
      <c r="AO279" s="117">
        <f t="shared" si="169"/>
        <v>0</v>
      </c>
    </row>
    <row r="280" spans="1:41" s="65" customFormat="1" ht="15" customHeight="1">
      <c r="A280" s="66">
        <v>42</v>
      </c>
      <c r="B280" s="42">
        <v>25362584</v>
      </c>
      <c r="C280" s="43" t="s">
        <v>263</v>
      </c>
      <c r="D280" s="74">
        <v>37</v>
      </c>
      <c r="E280" s="75">
        <v>2.6</v>
      </c>
      <c r="F280" s="55">
        <v>19</v>
      </c>
      <c r="G280" s="75">
        <v>2.6</v>
      </c>
      <c r="H280" s="63">
        <v>947728.44950028125</v>
      </c>
      <c r="I280" s="63">
        <f t="shared" si="151"/>
        <v>976160.30298528972</v>
      </c>
      <c r="J280" s="64">
        <f t="shared" si="152"/>
        <v>1220200.3787316121</v>
      </c>
      <c r="K280" s="243">
        <f t="shared" si="155"/>
        <v>0</v>
      </c>
      <c r="L280" s="238"/>
      <c r="M280" s="47">
        <v>250</v>
      </c>
      <c r="N280" s="175">
        <f t="shared" si="153"/>
        <v>0</v>
      </c>
      <c r="O280" s="178">
        <f t="shared" si="156"/>
        <v>0</v>
      </c>
      <c r="P280" s="177">
        <f t="shared" si="154"/>
        <v>0</v>
      </c>
      <c r="Q280" s="178">
        <f t="shared" si="157"/>
        <v>0</v>
      </c>
      <c r="R280" s="177">
        <f t="shared" si="154"/>
        <v>0</v>
      </c>
      <c r="S280" s="178">
        <f t="shared" si="158"/>
        <v>0</v>
      </c>
      <c r="T280" s="177">
        <f t="shared" si="141"/>
        <v>0</v>
      </c>
      <c r="U280" s="179">
        <f t="shared" si="159"/>
        <v>0</v>
      </c>
      <c r="V280" s="177">
        <f t="shared" si="142"/>
        <v>0</v>
      </c>
      <c r="W280" s="178">
        <f t="shared" si="160"/>
        <v>0</v>
      </c>
      <c r="X280" s="177">
        <f t="shared" si="143"/>
        <v>0</v>
      </c>
      <c r="Y280" s="178">
        <f t="shared" si="161"/>
        <v>0</v>
      </c>
      <c r="Z280" s="177">
        <f t="shared" si="144"/>
        <v>0</v>
      </c>
      <c r="AA280" s="178">
        <f t="shared" si="162"/>
        <v>0</v>
      </c>
      <c r="AB280" s="177">
        <f t="shared" si="145"/>
        <v>0</v>
      </c>
      <c r="AC280" s="178">
        <f t="shared" si="163"/>
        <v>0</v>
      </c>
      <c r="AD280" s="177">
        <f t="shared" si="146"/>
        <v>0</v>
      </c>
      <c r="AE280" s="179">
        <f t="shared" si="164"/>
        <v>0</v>
      </c>
      <c r="AF280" s="177">
        <f t="shared" si="146"/>
        <v>0</v>
      </c>
      <c r="AG280" s="178">
        <f t="shared" si="165"/>
        <v>0</v>
      </c>
      <c r="AH280" s="220">
        <f t="shared" si="147"/>
        <v>0</v>
      </c>
      <c r="AI280" s="179">
        <f t="shared" si="166"/>
        <v>0</v>
      </c>
      <c r="AJ280" s="177">
        <f t="shared" si="148"/>
        <v>0</v>
      </c>
      <c r="AK280" s="178">
        <f t="shared" si="167"/>
        <v>0</v>
      </c>
      <c r="AL280" s="177">
        <f t="shared" si="149"/>
        <v>0</v>
      </c>
      <c r="AM280" s="178">
        <f t="shared" si="168"/>
        <v>0</v>
      </c>
      <c r="AN280" s="220">
        <f t="shared" si="150"/>
        <v>0</v>
      </c>
      <c r="AO280" s="117">
        <f t="shared" si="169"/>
        <v>0</v>
      </c>
    </row>
    <row r="281" spans="1:41" s="65" customFormat="1" ht="15" customHeight="1">
      <c r="A281" s="66">
        <v>43</v>
      </c>
      <c r="B281" s="42">
        <v>25362585</v>
      </c>
      <c r="C281" s="43" t="s">
        <v>264</v>
      </c>
      <c r="D281" s="74">
        <v>37</v>
      </c>
      <c r="E281" s="75">
        <v>2.84</v>
      </c>
      <c r="F281" s="55">
        <v>37</v>
      </c>
      <c r="G281" s="75">
        <v>2.0099999999999998</v>
      </c>
      <c r="H281" s="63">
        <v>1123402.8290761155</v>
      </c>
      <c r="I281" s="63">
        <f t="shared" si="151"/>
        <v>1157104.913948399</v>
      </c>
      <c r="J281" s="64">
        <f t="shared" si="152"/>
        <v>1446381.1424354988</v>
      </c>
      <c r="K281" s="243">
        <f t="shared" si="155"/>
        <v>0</v>
      </c>
      <c r="L281" s="238"/>
      <c r="M281" s="47">
        <v>250</v>
      </c>
      <c r="N281" s="175">
        <f t="shared" si="153"/>
        <v>0</v>
      </c>
      <c r="O281" s="178">
        <f t="shared" si="156"/>
        <v>0</v>
      </c>
      <c r="P281" s="177">
        <f t="shared" si="154"/>
        <v>0</v>
      </c>
      <c r="Q281" s="178">
        <f t="shared" si="157"/>
        <v>0</v>
      </c>
      <c r="R281" s="177">
        <f t="shared" si="154"/>
        <v>0</v>
      </c>
      <c r="S281" s="178">
        <f t="shared" si="158"/>
        <v>0</v>
      </c>
      <c r="T281" s="177">
        <f t="shared" si="141"/>
        <v>0</v>
      </c>
      <c r="U281" s="179">
        <f t="shared" si="159"/>
        <v>0</v>
      </c>
      <c r="V281" s="177">
        <f t="shared" si="142"/>
        <v>0</v>
      </c>
      <c r="W281" s="178">
        <f t="shared" si="160"/>
        <v>0</v>
      </c>
      <c r="X281" s="177">
        <f t="shared" si="143"/>
        <v>0</v>
      </c>
      <c r="Y281" s="178">
        <f t="shared" si="161"/>
        <v>0</v>
      </c>
      <c r="Z281" s="177">
        <f t="shared" si="144"/>
        <v>0</v>
      </c>
      <c r="AA281" s="178">
        <f t="shared" si="162"/>
        <v>0</v>
      </c>
      <c r="AB281" s="177">
        <f t="shared" si="145"/>
        <v>0</v>
      </c>
      <c r="AC281" s="178">
        <f t="shared" si="163"/>
        <v>0</v>
      </c>
      <c r="AD281" s="177">
        <f t="shared" si="146"/>
        <v>0</v>
      </c>
      <c r="AE281" s="179">
        <f t="shared" si="164"/>
        <v>0</v>
      </c>
      <c r="AF281" s="177">
        <f t="shared" si="146"/>
        <v>0</v>
      </c>
      <c r="AG281" s="178">
        <f t="shared" si="165"/>
        <v>0</v>
      </c>
      <c r="AH281" s="220">
        <f t="shared" si="147"/>
        <v>0</v>
      </c>
      <c r="AI281" s="179">
        <f t="shared" si="166"/>
        <v>0</v>
      </c>
      <c r="AJ281" s="177">
        <f t="shared" si="148"/>
        <v>0</v>
      </c>
      <c r="AK281" s="178">
        <f t="shared" si="167"/>
        <v>0</v>
      </c>
      <c r="AL281" s="177">
        <f t="shared" si="149"/>
        <v>0</v>
      </c>
      <c r="AM281" s="178">
        <f t="shared" si="168"/>
        <v>0</v>
      </c>
      <c r="AN281" s="220">
        <f t="shared" si="150"/>
        <v>0</v>
      </c>
      <c r="AO281" s="117">
        <f t="shared" si="169"/>
        <v>0</v>
      </c>
    </row>
    <row r="282" spans="1:41" s="65" customFormat="1" ht="15" customHeight="1">
      <c r="A282" s="66">
        <v>44</v>
      </c>
      <c r="B282" s="42">
        <v>25362586</v>
      </c>
      <c r="C282" s="43" t="s">
        <v>265</v>
      </c>
      <c r="D282" s="74">
        <v>37</v>
      </c>
      <c r="E282" s="75">
        <v>2.84</v>
      </c>
      <c r="F282" s="55">
        <v>37</v>
      </c>
      <c r="G282" s="75">
        <v>2.25</v>
      </c>
      <c r="H282" s="63">
        <v>1164255.3591981905</v>
      </c>
      <c r="I282" s="63">
        <f t="shared" si="151"/>
        <v>1199183.0199741363</v>
      </c>
      <c r="J282" s="64">
        <f t="shared" si="152"/>
        <v>1498978.7749676702</v>
      </c>
      <c r="K282" s="243">
        <f t="shared" si="155"/>
        <v>0</v>
      </c>
      <c r="L282" s="238"/>
      <c r="M282" s="47">
        <v>250</v>
      </c>
      <c r="N282" s="175">
        <f t="shared" si="153"/>
        <v>0</v>
      </c>
      <c r="O282" s="178">
        <f t="shared" si="156"/>
        <v>0</v>
      </c>
      <c r="P282" s="177">
        <f t="shared" si="154"/>
        <v>0</v>
      </c>
      <c r="Q282" s="178">
        <f t="shared" si="157"/>
        <v>0</v>
      </c>
      <c r="R282" s="177">
        <f t="shared" si="154"/>
        <v>0</v>
      </c>
      <c r="S282" s="178">
        <f t="shared" si="158"/>
        <v>0</v>
      </c>
      <c r="T282" s="177">
        <f t="shared" si="141"/>
        <v>0</v>
      </c>
      <c r="U282" s="179">
        <f t="shared" si="159"/>
        <v>0</v>
      </c>
      <c r="V282" s="177">
        <f t="shared" si="142"/>
        <v>0</v>
      </c>
      <c r="W282" s="178">
        <f t="shared" si="160"/>
        <v>0</v>
      </c>
      <c r="X282" s="177">
        <f t="shared" si="143"/>
        <v>0</v>
      </c>
      <c r="Y282" s="178">
        <f t="shared" si="161"/>
        <v>0</v>
      </c>
      <c r="Z282" s="177">
        <f t="shared" si="144"/>
        <v>0</v>
      </c>
      <c r="AA282" s="178">
        <f t="shared" si="162"/>
        <v>0</v>
      </c>
      <c r="AB282" s="177">
        <f t="shared" si="145"/>
        <v>0</v>
      </c>
      <c r="AC282" s="178">
        <f t="shared" si="163"/>
        <v>0</v>
      </c>
      <c r="AD282" s="177">
        <f t="shared" si="146"/>
        <v>0</v>
      </c>
      <c r="AE282" s="179">
        <f t="shared" si="164"/>
        <v>0</v>
      </c>
      <c r="AF282" s="177">
        <f t="shared" si="146"/>
        <v>0</v>
      </c>
      <c r="AG282" s="178">
        <f t="shared" si="165"/>
        <v>0</v>
      </c>
      <c r="AH282" s="220">
        <f t="shared" si="147"/>
        <v>0</v>
      </c>
      <c r="AI282" s="179">
        <f t="shared" si="166"/>
        <v>0</v>
      </c>
      <c r="AJ282" s="177">
        <f t="shared" si="148"/>
        <v>0</v>
      </c>
      <c r="AK282" s="178">
        <f t="shared" si="167"/>
        <v>0</v>
      </c>
      <c r="AL282" s="177">
        <f t="shared" si="149"/>
        <v>0</v>
      </c>
      <c r="AM282" s="178">
        <f t="shared" si="168"/>
        <v>0</v>
      </c>
      <c r="AN282" s="220">
        <f t="shared" si="150"/>
        <v>0</v>
      </c>
      <c r="AO282" s="117">
        <f t="shared" si="169"/>
        <v>0</v>
      </c>
    </row>
    <row r="283" spans="1:41" s="65" customFormat="1" ht="15" customHeight="1">
      <c r="A283" s="66">
        <v>45</v>
      </c>
      <c r="B283" s="42">
        <v>25362587</v>
      </c>
      <c r="C283" s="43" t="s">
        <v>266</v>
      </c>
      <c r="D283" s="74">
        <v>37</v>
      </c>
      <c r="E283" s="75">
        <v>2.84</v>
      </c>
      <c r="F283" s="55">
        <v>37</v>
      </c>
      <c r="G283" s="75">
        <v>2.5099999999999998</v>
      </c>
      <c r="H283" s="63">
        <v>1213623.2720188072</v>
      </c>
      <c r="I283" s="63">
        <f t="shared" si="151"/>
        <v>1250031.9701793715</v>
      </c>
      <c r="J283" s="64">
        <f t="shared" si="152"/>
        <v>1562539.9627242144</v>
      </c>
      <c r="K283" s="243">
        <f t="shared" si="155"/>
        <v>0</v>
      </c>
      <c r="L283" s="238"/>
      <c r="M283" s="47">
        <v>250</v>
      </c>
      <c r="N283" s="175">
        <f t="shared" si="153"/>
        <v>0</v>
      </c>
      <c r="O283" s="178">
        <f t="shared" si="156"/>
        <v>0</v>
      </c>
      <c r="P283" s="177">
        <f t="shared" si="154"/>
        <v>0</v>
      </c>
      <c r="Q283" s="178">
        <f t="shared" si="157"/>
        <v>0</v>
      </c>
      <c r="R283" s="177">
        <f t="shared" si="154"/>
        <v>0</v>
      </c>
      <c r="S283" s="178">
        <f t="shared" si="158"/>
        <v>0</v>
      </c>
      <c r="T283" s="177">
        <f t="shared" si="141"/>
        <v>0</v>
      </c>
      <c r="U283" s="179">
        <f t="shared" si="159"/>
        <v>0</v>
      </c>
      <c r="V283" s="177">
        <f t="shared" si="142"/>
        <v>0</v>
      </c>
      <c r="W283" s="178">
        <f t="shared" si="160"/>
        <v>0</v>
      </c>
      <c r="X283" s="177">
        <f t="shared" si="143"/>
        <v>0</v>
      </c>
      <c r="Y283" s="178">
        <f t="shared" si="161"/>
        <v>0</v>
      </c>
      <c r="Z283" s="177">
        <f t="shared" si="144"/>
        <v>0</v>
      </c>
      <c r="AA283" s="178">
        <f t="shared" si="162"/>
        <v>0</v>
      </c>
      <c r="AB283" s="177">
        <f t="shared" si="145"/>
        <v>0</v>
      </c>
      <c r="AC283" s="178">
        <f t="shared" si="163"/>
        <v>0</v>
      </c>
      <c r="AD283" s="177">
        <f t="shared" si="146"/>
        <v>0</v>
      </c>
      <c r="AE283" s="179">
        <f t="shared" si="164"/>
        <v>0</v>
      </c>
      <c r="AF283" s="177">
        <f t="shared" si="146"/>
        <v>0</v>
      </c>
      <c r="AG283" s="178">
        <f t="shared" si="165"/>
        <v>0</v>
      </c>
      <c r="AH283" s="220">
        <f t="shared" si="147"/>
        <v>0</v>
      </c>
      <c r="AI283" s="179">
        <f t="shared" si="166"/>
        <v>0</v>
      </c>
      <c r="AJ283" s="177">
        <f t="shared" si="148"/>
        <v>0</v>
      </c>
      <c r="AK283" s="178">
        <f t="shared" si="167"/>
        <v>0</v>
      </c>
      <c r="AL283" s="177">
        <f t="shared" si="149"/>
        <v>0</v>
      </c>
      <c r="AM283" s="178">
        <f t="shared" si="168"/>
        <v>0</v>
      </c>
      <c r="AN283" s="220">
        <f t="shared" si="150"/>
        <v>0</v>
      </c>
      <c r="AO283" s="117">
        <f t="shared" si="169"/>
        <v>0</v>
      </c>
    </row>
    <row r="284" spans="1:41" s="65" customFormat="1" ht="15" customHeight="1">
      <c r="A284" s="66">
        <v>46</v>
      </c>
      <c r="B284" s="42">
        <v>25362588</v>
      </c>
      <c r="C284" s="43" t="s">
        <v>267</v>
      </c>
      <c r="D284" s="74">
        <v>37</v>
      </c>
      <c r="E284" s="75">
        <v>3.15</v>
      </c>
      <c r="F284" s="55">
        <v>37</v>
      </c>
      <c r="G284" s="75">
        <v>2.25</v>
      </c>
      <c r="H284" s="63">
        <v>1384713.3676591318</v>
      </c>
      <c r="I284" s="63">
        <f t="shared" si="151"/>
        <v>1426254.7686889058</v>
      </c>
      <c r="J284" s="64">
        <f t="shared" si="152"/>
        <v>1782818.460861132</v>
      </c>
      <c r="K284" s="243">
        <f t="shared" si="155"/>
        <v>0</v>
      </c>
      <c r="L284" s="238"/>
      <c r="M284" s="47">
        <v>250</v>
      </c>
      <c r="N284" s="175">
        <f t="shared" si="153"/>
        <v>0</v>
      </c>
      <c r="O284" s="178">
        <f t="shared" si="156"/>
        <v>0</v>
      </c>
      <c r="P284" s="177">
        <f t="shared" si="154"/>
        <v>0</v>
      </c>
      <c r="Q284" s="178">
        <f t="shared" si="157"/>
        <v>0</v>
      </c>
      <c r="R284" s="177">
        <f t="shared" si="154"/>
        <v>0</v>
      </c>
      <c r="S284" s="178">
        <f t="shared" si="158"/>
        <v>0</v>
      </c>
      <c r="T284" s="177">
        <f t="shared" si="141"/>
        <v>0</v>
      </c>
      <c r="U284" s="179">
        <f t="shared" si="159"/>
        <v>0</v>
      </c>
      <c r="V284" s="177">
        <f t="shared" si="142"/>
        <v>0</v>
      </c>
      <c r="W284" s="178">
        <f t="shared" si="160"/>
        <v>0</v>
      </c>
      <c r="X284" s="177">
        <f t="shared" si="143"/>
        <v>0</v>
      </c>
      <c r="Y284" s="178">
        <f t="shared" si="161"/>
        <v>0</v>
      </c>
      <c r="Z284" s="177">
        <f t="shared" si="144"/>
        <v>0</v>
      </c>
      <c r="AA284" s="178">
        <f t="shared" si="162"/>
        <v>0</v>
      </c>
      <c r="AB284" s="177">
        <f t="shared" si="145"/>
        <v>0</v>
      </c>
      <c r="AC284" s="178">
        <f t="shared" si="163"/>
        <v>0</v>
      </c>
      <c r="AD284" s="177">
        <f t="shared" si="146"/>
        <v>0</v>
      </c>
      <c r="AE284" s="179">
        <f t="shared" si="164"/>
        <v>0</v>
      </c>
      <c r="AF284" s="177">
        <f t="shared" si="146"/>
        <v>0</v>
      </c>
      <c r="AG284" s="178">
        <f t="shared" si="165"/>
        <v>0</v>
      </c>
      <c r="AH284" s="220">
        <f t="shared" si="147"/>
        <v>0</v>
      </c>
      <c r="AI284" s="179">
        <f t="shared" si="166"/>
        <v>0</v>
      </c>
      <c r="AJ284" s="177">
        <f t="shared" si="148"/>
        <v>0</v>
      </c>
      <c r="AK284" s="178">
        <f t="shared" si="167"/>
        <v>0</v>
      </c>
      <c r="AL284" s="177">
        <f t="shared" si="149"/>
        <v>0</v>
      </c>
      <c r="AM284" s="178">
        <f t="shared" si="168"/>
        <v>0</v>
      </c>
      <c r="AN284" s="220">
        <f t="shared" si="150"/>
        <v>0</v>
      </c>
      <c r="AO284" s="117">
        <f t="shared" si="169"/>
        <v>0</v>
      </c>
    </row>
    <row r="285" spans="1:41" s="65" customFormat="1" ht="15" customHeight="1">
      <c r="A285" s="66">
        <v>47</v>
      </c>
      <c r="B285" s="42">
        <v>25362589</v>
      </c>
      <c r="C285" s="43" t="s">
        <v>268</v>
      </c>
      <c r="D285" s="74">
        <v>37</v>
      </c>
      <c r="E285" s="75">
        <v>3.15</v>
      </c>
      <c r="F285" s="55">
        <v>37</v>
      </c>
      <c r="G285" s="75">
        <v>2.5099999999999998</v>
      </c>
      <c r="H285" s="63">
        <v>1434072.8579218765</v>
      </c>
      <c r="I285" s="63">
        <f t="shared" si="151"/>
        <v>1477095.0436595329</v>
      </c>
      <c r="J285" s="64">
        <f t="shared" si="152"/>
        <v>1846368.804574416</v>
      </c>
      <c r="K285" s="243">
        <f t="shared" si="155"/>
        <v>0</v>
      </c>
      <c r="L285" s="238"/>
      <c r="M285" s="47">
        <v>250</v>
      </c>
      <c r="N285" s="175">
        <f t="shared" si="153"/>
        <v>0</v>
      </c>
      <c r="O285" s="178">
        <f t="shared" si="156"/>
        <v>0</v>
      </c>
      <c r="P285" s="177">
        <f t="shared" si="154"/>
        <v>0</v>
      </c>
      <c r="Q285" s="178">
        <f t="shared" si="157"/>
        <v>0</v>
      </c>
      <c r="R285" s="177">
        <f t="shared" si="154"/>
        <v>0</v>
      </c>
      <c r="S285" s="178">
        <f t="shared" si="158"/>
        <v>0</v>
      </c>
      <c r="T285" s="177">
        <f t="shared" si="141"/>
        <v>0</v>
      </c>
      <c r="U285" s="179">
        <f t="shared" si="159"/>
        <v>0</v>
      </c>
      <c r="V285" s="177">
        <f t="shared" si="142"/>
        <v>0</v>
      </c>
      <c r="W285" s="178">
        <f t="shared" si="160"/>
        <v>0</v>
      </c>
      <c r="X285" s="177">
        <f t="shared" si="143"/>
        <v>0</v>
      </c>
      <c r="Y285" s="178">
        <f t="shared" si="161"/>
        <v>0</v>
      </c>
      <c r="Z285" s="177">
        <f t="shared" si="144"/>
        <v>0</v>
      </c>
      <c r="AA285" s="178">
        <f t="shared" si="162"/>
        <v>0</v>
      </c>
      <c r="AB285" s="177">
        <f t="shared" si="145"/>
        <v>0</v>
      </c>
      <c r="AC285" s="178">
        <f t="shared" si="163"/>
        <v>0</v>
      </c>
      <c r="AD285" s="177">
        <f t="shared" si="146"/>
        <v>0</v>
      </c>
      <c r="AE285" s="179">
        <f t="shared" si="164"/>
        <v>0</v>
      </c>
      <c r="AF285" s="177">
        <f t="shared" si="146"/>
        <v>0</v>
      </c>
      <c r="AG285" s="178">
        <f t="shared" si="165"/>
        <v>0</v>
      </c>
      <c r="AH285" s="220">
        <f t="shared" si="147"/>
        <v>0</v>
      </c>
      <c r="AI285" s="179">
        <f t="shared" si="166"/>
        <v>0</v>
      </c>
      <c r="AJ285" s="177">
        <f t="shared" si="148"/>
        <v>0</v>
      </c>
      <c r="AK285" s="178">
        <f t="shared" si="167"/>
        <v>0</v>
      </c>
      <c r="AL285" s="177">
        <f t="shared" si="149"/>
        <v>0</v>
      </c>
      <c r="AM285" s="178">
        <f t="shared" si="168"/>
        <v>0</v>
      </c>
      <c r="AN285" s="220">
        <f t="shared" si="150"/>
        <v>0</v>
      </c>
      <c r="AO285" s="117">
        <f t="shared" si="169"/>
        <v>0</v>
      </c>
    </row>
    <row r="286" spans="1:41" s="65" customFormat="1" ht="15" customHeight="1" thickBot="1">
      <c r="A286" s="67">
        <v>48</v>
      </c>
      <c r="B286" s="44">
        <v>25362590</v>
      </c>
      <c r="C286" s="45" t="s">
        <v>269</v>
      </c>
      <c r="D286" s="76">
        <v>37</v>
      </c>
      <c r="E286" s="77">
        <v>3.15</v>
      </c>
      <c r="F286" s="57">
        <v>37</v>
      </c>
      <c r="G286" s="77">
        <v>2.84</v>
      </c>
      <c r="H286" s="70">
        <v>1504484.3131490559</v>
      </c>
      <c r="I286" s="70">
        <f t="shared" si="151"/>
        <v>1549618.8425435277</v>
      </c>
      <c r="J286" s="71">
        <f t="shared" si="152"/>
        <v>1937023.5531794096</v>
      </c>
      <c r="K286" s="246">
        <f t="shared" si="155"/>
        <v>0</v>
      </c>
      <c r="L286" s="240"/>
      <c r="M286" s="48">
        <v>250</v>
      </c>
      <c r="N286" s="180">
        <f t="shared" si="153"/>
        <v>0</v>
      </c>
      <c r="O286" s="178">
        <f t="shared" si="156"/>
        <v>0</v>
      </c>
      <c r="P286" s="177">
        <f t="shared" si="154"/>
        <v>0</v>
      </c>
      <c r="Q286" s="178">
        <f t="shared" si="157"/>
        <v>0</v>
      </c>
      <c r="R286" s="177">
        <f t="shared" si="154"/>
        <v>0</v>
      </c>
      <c r="S286" s="178">
        <f t="shared" si="158"/>
        <v>0</v>
      </c>
      <c r="T286" s="177">
        <f t="shared" si="141"/>
        <v>0</v>
      </c>
      <c r="U286" s="179">
        <f t="shared" si="159"/>
        <v>0</v>
      </c>
      <c r="V286" s="177">
        <f t="shared" si="142"/>
        <v>0</v>
      </c>
      <c r="W286" s="178">
        <f t="shared" si="160"/>
        <v>0</v>
      </c>
      <c r="X286" s="177">
        <f t="shared" si="143"/>
        <v>0</v>
      </c>
      <c r="Y286" s="178">
        <f t="shared" si="161"/>
        <v>0</v>
      </c>
      <c r="Z286" s="177">
        <f t="shared" si="144"/>
        <v>0</v>
      </c>
      <c r="AA286" s="178">
        <f t="shared" si="162"/>
        <v>0</v>
      </c>
      <c r="AB286" s="177">
        <f t="shared" si="145"/>
        <v>0</v>
      </c>
      <c r="AC286" s="178">
        <f t="shared" si="163"/>
        <v>0</v>
      </c>
      <c r="AD286" s="177">
        <f t="shared" si="146"/>
        <v>0</v>
      </c>
      <c r="AE286" s="179">
        <f t="shared" si="164"/>
        <v>0</v>
      </c>
      <c r="AF286" s="177">
        <f t="shared" si="146"/>
        <v>0</v>
      </c>
      <c r="AG286" s="178">
        <f t="shared" si="165"/>
        <v>0</v>
      </c>
      <c r="AH286" s="220">
        <f t="shared" si="147"/>
        <v>0</v>
      </c>
      <c r="AI286" s="179">
        <f t="shared" si="166"/>
        <v>0</v>
      </c>
      <c r="AJ286" s="177">
        <f t="shared" si="148"/>
        <v>0</v>
      </c>
      <c r="AK286" s="178">
        <f t="shared" si="167"/>
        <v>0</v>
      </c>
      <c r="AL286" s="177">
        <f t="shared" si="149"/>
        <v>0</v>
      </c>
      <c r="AM286" s="178">
        <f t="shared" si="168"/>
        <v>0</v>
      </c>
      <c r="AN286" s="220">
        <f t="shared" si="150"/>
        <v>0</v>
      </c>
      <c r="AO286" s="117">
        <f t="shared" si="169"/>
        <v>0</v>
      </c>
    </row>
    <row r="287" spans="1:41" s="139" customFormat="1" ht="15" customHeight="1" thickTop="1">
      <c r="A287" s="151" t="s">
        <v>759</v>
      </c>
      <c r="B287" s="129"/>
      <c r="C287" s="130"/>
      <c r="D287" s="131"/>
      <c r="E287" s="132"/>
      <c r="F287" s="133"/>
      <c r="G287" s="134"/>
      <c r="H287" s="135"/>
      <c r="I287" s="135"/>
      <c r="J287" s="135"/>
      <c r="K287" s="245"/>
      <c r="L287" s="136"/>
      <c r="M287" s="184"/>
      <c r="N287" s="201"/>
      <c r="O287" s="202"/>
      <c r="P287" s="187"/>
      <c r="Q287" s="185"/>
      <c r="R287" s="187"/>
      <c r="S287" s="185"/>
      <c r="T287" s="187"/>
      <c r="U287" s="136"/>
      <c r="V287" s="187"/>
      <c r="W287" s="185"/>
      <c r="X287" s="187"/>
      <c r="Y287" s="185"/>
      <c r="Z287" s="187"/>
      <c r="AA287" s="185"/>
      <c r="AB287" s="187"/>
      <c r="AC287" s="185"/>
      <c r="AD287" s="187"/>
      <c r="AE287" s="136"/>
      <c r="AF287" s="226"/>
      <c r="AG287" s="210"/>
      <c r="AH287" s="209"/>
      <c r="AI287" s="136"/>
      <c r="AJ287" s="226"/>
      <c r="AK287" s="210">
        <f t="shared" si="167"/>
        <v>0</v>
      </c>
      <c r="AL287" s="226"/>
      <c r="AM287" s="210">
        <f t="shared" si="168"/>
        <v>0</v>
      </c>
      <c r="AN287" s="209"/>
      <c r="AO287" s="138">
        <f t="shared" si="169"/>
        <v>0</v>
      </c>
    </row>
    <row r="288" spans="1:41" s="65" customFormat="1" ht="15" customHeight="1">
      <c r="A288" s="60">
        <v>1</v>
      </c>
      <c r="B288" s="40">
        <v>25342501</v>
      </c>
      <c r="C288" s="41" t="s">
        <v>270</v>
      </c>
      <c r="D288" s="78">
        <v>7</v>
      </c>
      <c r="E288" s="79">
        <v>0.37</v>
      </c>
      <c r="F288" s="80"/>
      <c r="G288" s="81"/>
      <c r="H288" s="82">
        <v>7722.8039750437356</v>
      </c>
      <c r="I288" s="82">
        <f>H288*1.03</f>
        <v>7954.4880942950476</v>
      </c>
      <c r="J288" s="83">
        <f>I288/0.8</f>
        <v>9943.1101178688095</v>
      </c>
      <c r="K288" s="242">
        <f t="shared" si="155"/>
        <v>0</v>
      </c>
      <c r="L288" s="237"/>
      <c r="M288" s="127">
        <v>2000</v>
      </c>
      <c r="N288" s="175">
        <f t="shared" si="153"/>
        <v>0</v>
      </c>
      <c r="O288" s="178">
        <f t="shared" si="156"/>
        <v>0</v>
      </c>
      <c r="P288" s="177">
        <f t="shared" si="154"/>
        <v>0</v>
      </c>
      <c r="Q288" s="178">
        <f t="shared" si="157"/>
        <v>0</v>
      </c>
      <c r="R288" s="177">
        <f t="shared" si="154"/>
        <v>0</v>
      </c>
      <c r="S288" s="178">
        <f t="shared" si="158"/>
        <v>0</v>
      </c>
      <c r="T288" s="177">
        <f t="shared" ref="T288:T326" si="170">U288/1.1</f>
        <v>0</v>
      </c>
      <c r="U288" s="179">
        <f t="shared" si="159"/>
        <v>0</v>
      </c>
      <c r="V288" s="177">
        <f t="shared" ref="V288:V326" si="171">W288/1.1</f>
        <v>0</v>
      </c>
      <c r="W288" s="178">
        <f t="shared" si="160"/>
        <v>0</v>
      </c>
      <c r="X288" s="177">
        <f t="shared" ref="X288:X326" si="172">Y288/1.1</f>
        <v>0</v>
      </c>
      <c r="Y288" s="178">
        <f t="shared" si="161"/>
        <v>0</v>
      </c>
      <c r="Z288" s="177">
        <f t="shared" ref="Z288:Z326" si="173">AA288/1.1</f>
        <v>0</v>
      </c>
      <c r="AA288" s="178">
        <f t="shared" si="162"/>
        <v>0</v>
      </c>
      <c r="AB288" s="177">
        <f t="shared" ref="AB288:AB326" si="174">AC288/1.1</f>
        <v>0</v>
      </c>
      <c r="AC288" s="178">
        <f t="shared" si="163"/>
        <v>0</v>
      </c>
      <c r="AD288" s="177">
        <f t="shared" ref="AD288:AF326" si="175">AE288/1.1</f>
        <v>0</v>
      </c>
      <c r="AE288" s="179">
        <f t="shared" si="164"/>
        <v>0</v>
      </c>
      <c r="AF288" s="177">
        <f t="shared" si="175"/>
        <v>0</v>
      </c>
      <c r="AG288" s="178">
        <f t="shared" si="165"/>
        <v>0</v>
      </c>
      <c r="AH288" s="220">
        <f t="shared" ref="AH288:AH326" si="176">AI288/1.1</f>
        <v>0</v>
      </c>
      <c r="AI288" s="179">
        <f t="shared" si="166"/>
        <v>0</v>
      </c>
      <c r="AJ288" s="177">
        <f t="shared" ref="AJ288:AJ326" si="177">AK288/1.1</f>
        <v>0</v>
      </c>
      <c r="AK288" s="178">
        <f t="shared" si="167"/>
        <v>0</v>
      </c>
      <c r="AL288" s="177">
        <f t="shared" ref="AL288:AL326" si="178">AM288/1.1</f>
        <v>0</v>
      </c>
      <c r="AM288" s="178">
        <f t="shared" si="168"/>
        <v>0</v>
      </c>
      <c r="AN288" s="220">
        <f t="shared" ref="AN288:AN326" si="179">AO288/1.1</f>
        <v>0</v>
      </c>
      <c r="AO288" s="117">
        <f t="shared" si="169"/>
        <v>0</v>
      </c>
    </row>
    <row r="289" spans="1:41" s="65" customFormat="1" ht="15" customHeight="1">
      <c r="A289" s="66">
        <v>2</v>
      </c>
      <c r="B289" s="42">
        <v>25342502</v>
      </c>
      <c r="C289" s="43" t="s">
        <v>271</v>
      </c>
      <c r="D289" s="74">
        <v>7</v>
      </c>
      <c r="E289" s="75">
        <v>0.42</v>
      </c>
      <c r="F289" s="56"/>
      <c r="G289" s="62"/>
      <c r="H289" s="63">
        <v>9177.7393978470536</v>
      </c>
      <c r="I289" s="63">
        <f t="shared" ref="I289:I326" si="180">H289*1.03</f>
        <v>9453.0715797824651</v>
      </c>
      <c r="J289" s="64">
        <f t="shared" ref="J289:J326" si="181">I289/0.8</f>
        <v>11816.33947472808</v>
      </c>
      <c r="K289" s="243">
        <f t="shared" si="155"/>
        <v>0</v>
      </c>
      <c r="L289" s="238"/>
      <c r="M289" s="47">
        <v>2000</v>
      </c>
      <c r="N289" s="175">
        <f t="shared" si="153"/>
        <v>0</v>
      </c>
      <c r="O289" s="178">
        <f t="shared" si="156"/>
        <v>0</v>
      </c>
      <c r="P289" s="177">
        <f t="shared" si="154"/>
        <v>0</v>
      </c>
      <c r="Q289" s="178">
        <f t="shared" si="157"/>
        <v>0</v>
      </c>
      <c r="R289" s="177">
        <f t="shared" si="154"/>
        <v>0</v>
      </c>
      <c r="S289" s="178">
        <f t="shared" si="158"/>
        <v>0</v>
      </c>
      <c r="T289" s="177">
        <f t="shared" si="170"/>
        <v>0</v>
      </c>
      <c r="U289" s="179">
        <f t="shared" si="159"/>
        <v>0</v>
      </c>
      <c r="V289" s="177">
        <f t="shared" si="171"/>
        <v>0</v>
      </c>
      <c r="W289" s="178">
        <f t="shared" si="160"/>
        <v>0</v>
      </c>
      <c r="X289" s="177">
        <f t="shared" si="172"/>
        <v>0</v>
      </c>
      <c r="Y289" s="178">
        <f t="shared" si="161"/>
        <v>0</v>
      </c>
      <c r="Z289" s="177">
        <f t="shared" si="173"/>
        <v>0</v>
      </c>
      <c r="AA289" s="178">
        <f t="shared" si="162"/>
        <v>0</v>
      </c>
      <c r="AB289" s="177">
        <f t="shared" si="174"/>
        <v>0</v>
      </c>
      <c r="AC289" s="178">
        <f t="shared" si="163"/>
        <v>0</v>
      </c>
      <c r="AD289" s="177">
        <f t="shared" si="175"/>
        <v>0</v>
      </c>
      <c r="AE289" s="179">
        <f t="shared" si="164"/>
        <v>0</v>
      </c>
      <c r="AF289" s="177">
        <f t="shared" si="175"/>
        <v>0</v>
      </c>
      <c r="AG289" s="178">
        <f t="shared" si="165"/>
        <v>0</v>
      </c>
      <c r="AH289" s="220">
        <f t="shared" si="176"/>
        <v>0</v>
      </c>
      <c r="AI289" s="179">
        <f t="shared" si="166"/>
        <v>0</v>
      </c>
      <c r="AJ289" s="177">
        <f t="shared" si="177"/>
        <v>0</v>
      </c>
      <c r="AK289" s="178">
        <f t="shared" si="167"/>
        <v>0</v>
      </c>
      <c r="AL289" s="177">
        <f t="shared" si="178"/>
        <v>0</v>
      </c>
      <c r="AM289" s="178">
        <f t="shared" si="168"/>
        <v>0</v>
      </c>
      <c r="AN289" s="220">
        <f t="shared" si="179"/>
        <v>0</v>
      </c>
      <c r="AO289" s="117">
        <f t="shared" si="169"/>
        <v>0</v>
      </c>
    </row>
    <row r="290" spans="1:41" s="65" customFormat="1" ht="15" customHeight="1">
      <c r="A290" s="66">
        <v>3</v>
      </c>
      <c r="B290" s="42">
        <v>25342503</v>
      </c>
      <c r="C290" s="43" t="s">
        <v>272</v>
      </c>
      <c r="D290" s="74">
        <v>7</v>
      </c>
      <c r="E290" s="75">
        <v>0.45</v>
      </c>
      <c r="F290" s="56"/>
      <c r="G290" s="62"/>
      <c r="H290" s="63">
        <v>10168.015846428108</v>
      </c>
      <c r="I290" s="63">
        <f t="shared" si="180"/>
        <v>10473.056321820952</v>
      </c>
      <c r="J290" s="64">
        <f t="shared" si="181"/>
        <v>13091.320402276189</v>
      </c>
      <c r="K290" s="243">
        <f t="shared" si="155"/>
        <v>0</v>
      </c>
      <c r="L290" s="238"/>
      <c r="M290" s="47">
        <v>2000</v>
      </c>
      <c r="N290" s="175">
        <f t="shared" si="153"/>
        <v>0</v>
      </c>
      <c r="O290" s="178">
        <f t="shared" si="156"/>
        <v>0</v>
      </c>
      <c r="P290" s="177">
        <f t="shared" si="154"/>
        <v>0</v>
      </c>
      <c r="Q290" s="178">
        <f t="shared" si="157"/>
        <v>0</v>
      </c>
      <c r="R290" s="177">
        <f t="shared" si="154"/>
        <v>0</v>
      </c>
      <c r="S290" s="178">
        <f t="shared" si="158"/>
        <v>0</v>
      </c>
      <c r="T290" s="177">
        <f t="shared" si="170"/>
        <v>0</v>
      </c>
      <c r="U290" s="179">
        <f t="shared" si="159"/>
        <v>0</v>
      </c>
      <c r="V290" s="177">
        <f t="shared" si="171"/>
        <v>0</v>
      </c>
      <c r="W290" s="178">
        <f t="shared" si="160"/>
        <v>0</v>
      </c>
      <c r="X290" s="177">
        <f t="shared" si="172"/>
        <v>0</v>
      </c>
      <c r="Y290" s="178">
        <f t="shared" si="161"/>
        <v>0</v>
      </c>
      <c r="Z290" s="177">
        <f t="shared" si="173"/>
        <v>0</v>
      </c>
      <c r="AA290" s="178">
        <f t="shared" si="162"/>
        <v>0</v>
      </c>
      <c r="AB290" s="177">
        <f t="shared" si="174"/>
        <v>0</v>
      </c>
      <c r="AC290" s="178">
        <f t="shared" si="163"/>
        <v>0</v>
      </c>
      <c r="AD290" s="177">
        <f t="shared" si="175"/>
        <v>0</v>
      </c>
      <c r="AE290" s="179">
        <f t="shared" si="164"/>
        <v>0</v>
      </c>
      <c r="AF290" s="177">
        <f t="shared" si="175"/>
        <v>0</v>
      </c>
      <c r="AG290" s="178">
        <f t="shared" si="165"/>
        <v>0</v>
      </c>
      <c r="AH290" s="220">
        <f t="shared" si="176"/>
        <v>0</v>
      </c>
      <c r="AI290" s="179">
        <f t="shared" si="166"/>
        <v>0</v>
      </c>
      <c r="AJ290" s="177">
        <f t="shared" si="177"/>
        <v>0</v>
      </c>
      <c r="AK290" s="178">
        <f t="shared" si="167"/>
        <v>0</v>
      </c>
      <c r="AL290" s="177">
        <f t="shared" si="178"/>
        <v>0</v>
      </c>
      <c r="AM290" s="178">
        <f t="shared" si="168"/>
        <v>0</v>
      </c>
      <c r="AN290" s="220">
        <f t="shared" si="179"/>
        <v>0</v>
      </c>
      <c r="AO290" s="117">
        <f t="shared" si="169"/>
        <v>0</v>
      </c>
    </row>
    <row r="291" spans="1:41" s="65" customFormat="1" ht="15" customHeight="1">
      <c r="A291" s="66">
        <v>4</v>
      </c>
      <c r="B291" s="42">
        <v>25342504</v>
      </c>
      <c r="C291" s="43" t="s">
        <v>273</v>
      </c>
      <c r="D291" s="74">
        <v>7</v>
      </c>
      <c r="E291" s="75">
        <v>0.52</v>
      </c>
      <c r="F291" s="56"/>
      <c r="G291" s="62"/>
      <c r="H291" s="63">
        <v>12503.037345221277</v>
      </c>
      <c r="I291" s="63">
        <f t="shared" si="180"/>
        <v>12878.128465577916</v>
      </c>
      <c r="J291" s="64">
        <f t="shared" si="181"/>
        <v>16097.660581972395</v>
      </c>
      <c r="K291" s="243">
        <f t="shared" si="155"/>
        <v>0</v>
      </c>
      <c r="L291" s="238"/>
      <c r="M291" s="47">
        <v>2000</v>
      </c>
      <c r="N291" s="175">
        <f t="shared" si="153"/>
        <v>0</v>
      </c>
      <c r="O291" s="178">
        <f t="shared" si="156"/>
        <v>0</v>
      </c>
      <c r="P291" s="177">
        <f t="shared" si="154"/>
        <v>0</v>
      </c>
      <c r="Q291" s="178">
        <f t="shared" si="157"/>
        <v>0</v>
      </c>
      <c r="R291" s="177">
        <f t="shared" si="154"/>
        <v>0</v>
      </c>
      <c r="S291" s="178">
        <f t="shared" si="158"/>
        <v>0</v>
      </c>
      <c r="T291" s="177">
        <f t="shared" si="170"/>
        <v>0</v>
      </c>
      <c r="U291" s="179">
        <f t="shared" si="159"/>
        <v>0</v>
      </c>
      <c r="V291" s="177">
        <f t="shared" si="171"/>
        <v>0</v>
      </c>
      <c r="W291" s="178">
        <f t="shared" si="160"/>
        <v>0</v>
      </c>
      <c r="X291" s="177">
        <f t="shared" si="172"/>
        <v>0</v>
      </c>
      <c r="Y291" s="178">
        <f t="shared" si="161"/>
        <v>0</v>
      </c>
      <c r="Z291" s="177">
        <f t="shared" si="173"/>
        <v>0</v>
      </c>
      <c r="AA291" s="178">
        <f t="shared" si="162"/>
        <v>0</v>
      </c>
      <c r="AB291" s="177">
        <f t="shared" si="174"/>
        <v>0</v>
      </c>
      <c r="AC291" s="178">
        <f t="shared" si="163"/>
        <v>0</v>
      </c>
      <c r="AD291" s="177">
        <f t="shared" si="175"/>
        <v>0</v>
      </c>
      <c r="AE291" s="179">
        <f t="shared" si="164"/>
        <v>0</v>
      </c>
      <c r="AF291" s="177">
        <f t="shared" si="175"/>
        <v>0</v>
      </c>
      <c r="AG291" s="178">
        <f t="shared" si="165"/>
        <v>0</v>
      </c>
      <c r="AH291" s="220">
        <f t="shared" si="176"/>
        <v>0</v>
      </c>
      <c r="AI291" s="179">
        <f t="shared" si="166"/>
        <v>0</v>
      </c>
      <c r="AJ291" s="177">
        <f t="shared" si="177"/>
        <v>0</v>
      </c>
      <c r="AK291" s="178">
        <f t="shared" si="167"/>
        <v>0</v>
      </c>
      <c r="AL291" s="177">
        <f t="shared" si="178"/>
        <v>0</v>
      </c>
      <c r="AM291" s="178">
        <f t="shared" si="168"/>
        <v>0</v>
      </c>
      <c r="AN291" s="220">
        <f t="shared" si="179"/>
        <v>0</v>
      </c>
      <c r="AO291" s="117">
        <f t="shared" si="169"/>
        <v>0</v>
      </c>
    </row>
    <row r="292" spans="1:41" s="65" customFormat="1" ht="15" customHeight="1">
      <c r="A292" s="66">
        <v>5</v>
      </c>
      <c r="B292" s="42">
        <v>25342505</v>
      </c>
      <c r="C292" s="43" t="s">
        <v>274</v>
      </c>
      <c r="D292" s="74">
        <v>7</v>
      </c>
      <c r="E292" s="75">
        <v>0.6</v>
      </c>
      <c r="F292" s="56"/>
      <c r="G292" s="62"/>
      <c r="H292" s="63">
        <v>15683.936073787507</v>
      </c>
      <c r="I292" s="63">
        <f t="shared" si="180"/>
        <v>16154.454156001133</v>
      </c>
      <c r="J292" s="64">
        <f t="shared" si="181"/>
        <v>20193.067695001417</v>
      </c>
      <c r="K292" s="243">
        <f t="shared" si="155"/>
        <v>0</v>
      </c>
      <c r="L292" s="238"/>
      <c r="M292" s="47">
        <v>2000</v>
      </c>
      <c r="N292" s="175">
        <f t="shared" si="153"/>
        <v>0</v>
      </c>
      <c r="O292" s="178">
        <f t="shared" si="156"/>
        <v>0</v>
      </c>
      <c r="P292" s="177">
        <f t="shared" si="154"/>
        <v>0</v>
      </c>
      <c r="Q292" s="178">
        <f t="shared" si="157"/>
        <v>0</v>
      </c>
      <c r="R292" s="177">
        <f t="shared" si="154"/>
        <v>0</v>
      </c>
      <c r="S292" s="178">
        <f t="shared" si="158"/>
        <v>0</v>
      </c>
      <c r="T292" s="177">
        <f t="shared" si="170"/>
        <v>0</v>
      </c>
      <c r="U292" s="179">
        <f t="shared" si="159"/>
        <v>0</v>
      </c>
      <c r="V292" s="177">
        <f t="shared" si="171"/>
        <v>0</v>
      </c>
      <c r="W292" s="178">
        <f t="shared" si="160"/>
        <v>0</v>
      </c>
      <c r="X292" s="177">
        <f t="shared" si="172"/>
        <v>0</v>
      </c>
      <c r="Y292" s="178">
        <f t="shared" si="161"/>
        <v>0</v>
      </c>
      <c r="Z292" s="177">
        <f t="shared" si="173"/>
        <v>0</v>
      </c>
      <c r="AA292" s="178">
        <f t="shared" si="162"/>
        <v>0</v>
      </c>
      <c r="AB292" s="177">
        <f t="shared" si="174"/>
        <v>0</v>
      </c>
      <c r="AC292" s="178">
        <f t="shared" si="163"/>
        <v>0</v>
      </c>
      <c r="AD292" s="177">
        <f t="shared" si="175"/>
        <v>0</v>
      </c>
      <c r="AE292" s="179">
        <f t="shared" si="164"/>
        <v>0</v>
      </c>
      <c r="AF292" s="177">
        <f t="shared" si="175"/>
        <v>0</v>
      </c>
      <c r="AG292" s="178">
        <f t="shared" si="165"/>
        <v>0</v>
      </c>
      <c r="AH292" s="220">
        <f t="shared" si="176"/>
        <v>0</v>
      </c>
      <c r="AI292" s="179">
        <f t="shared" si="166"/>
        <v>0</v>
      </c>
      <c r="AJ292" s="177">
        <f t="shared" si="177"/>
        <v>0</v>
      </c>
      <c r="AK292" s="178">
        <f t="shared" si="167"/>
        <v>0</v>
      </c>
      <c r="AL292" s="177">
        <f t="shared" si="178"/>
        <v>0</v>
      </c>
      <c r="AM292" s="178">
        <f t="shared" si="168"/>
        <v>0</v>
      </c>
      <c r="AN292" s="220">
        <f t="shared" si="179"/>
        <v>0</v>
      </c>
      <c r="AO292" s="117">
        <f t="shared" si="169"/>
        <v>0</v>
      </c>
    </row>
    <row r="293" spans="1:41" s="65" customFormat="1" ht="15" customHeight="1">
      <c r="A293" s="66">
        <v>6</v>
      </c>
      <c r="B293" s="42">
        <v>25342506</v>
      </c>
      <c r="C293" s="43" t="s">
        <v>275</v>
      </c>
      <c r="D293" s="74">
        <v>7</v>
      </c>
      <c r="E293" s="75">
        <v>0.67</v>
      </c>
      <c r="F293" s="56"/>
      <c r="G293" s="62"/>
      <c r="H293" s="63">
        <v>18748.336428024679</v>
      </c>
      <c r="I293" s="63">
        <f t="shared" si="180"/>
        <v>19310.786520865418</v>
      </c>
      <c r="J293" s="64">
        <f t="shared" si="181"/>
        <v>24138.483151081771</v>
      </c>
      <c r="K293" s="243">
        <f t="shared" si="155"/>
        <v>0</v>
      </c>
      <c r="L293" s="238"/>
      <c r="M293" s="47">
        <v>2000</v>
      </c>
      <c r="N293" s="175">
        <f t="shared" si="153"/>
        <v>0</v>
      </c>
      <c r="O293" s="178">
        <f t="shared" si="156"/>
        <v>0</v>
      </c>
      <c r="P293" s="177">
        <f t="shared" si="154"/>
        <v>0</v>
      </c>
      <c r="Q293" s="178">
        <f t="shared" si="157"/>
        <v>0</v>
      </c>
      <c r="R293" s="177">
        <f t="shared" si="154"/>
        <v>0</v>
      </c>
      <c r="S293" s="178">
        <f t="shared" si="158"/>
        <v>0</v>
      </c>
      <c r="T293" s="177">
        <f t="shared" si="170"/>
        <v>0</v>
      </c>
      <c r="U293" s="179">
        <f t="shared" si="159"/>
        <v>0</v>
      </c>
      <c r="V293" s="177">
        <f t="shared" si="171"/>
        <v>0</v>
      </c>
      <c r="W293" s="178">
        <f t="shared" si="160"/>
        <v>0</v>
      </c>
      <c r="X293" s="177">
        <f t="shared" si="172"/>
        <v>0</v>
      </c>
      <c r="Y293" s="178">
        <f t="shared" si="161"/>
        <v>0</v>
      </c>
      <c r="Z293" s="177">
        <f t="shared" si="173"/>
        <v>0</v>
      </c>
      <c r="AA293" s="178">
        <f t="shared" si="162"/>
        <v>0</v>
      </c>
      <c r="AB293" s="177">
        <f t="shared" si="174"/>
        <v>0</v>
      </c>
      <c r="AC293" s="178">
        <f t="shared" si="163"/>
        <v>0</v>
      </c>
      <c r="AD293" s="177">
        <f t="shared" si="175"/>
        <v>0</v>
      </c>
      <c r="AE293" s="179">
        <f t="shared" si="164"/>
        <v>0</v>
      </c>
      <c r="AF293" s="177">
        <f t="shared" si="175"/>
        <v>0</v>
      </c>
      <c r="AG293" s="178">
        <f t="shared" si="165"/>
        <v>0</v>
      </c>
      <c r="AH293" s="220">
        <f t="shared" si="176"/>
        <v>0</v>
      </c>
      <c r="AI293" s="179">
        <f t="shared" si="166"/>
        <v>0</v>
      </c>
      <c r="AJ293" s="177">
        <f t="shared" si="177"/>
        <v>0</v>
      </c>
      <c r="AK293" s="178">
        <f t="shared" si="167"/>
        <v>0</v>
      </c>
      <c r="AL293" s="177">
        <f t="shared" si="178"/>
        <v>0</v>
      </c>
      <c r="AM293" s="178">
        <f t="shared" si="168"/>
        <v>0</v>
      </c>
      <c r="AN293" s="220">
        <f t="shared" si="179"/>
        <v>0</v>
      </c>
      <c r="AO293" s="117">
        <f t="shared" si="169"/>
        <v>0</v>
      </c>
    </row>
    <row r="294" spans="1:41" s="65" customFormat="1" ht="15" customHeight="1">
      <c r="A294" s="66">
        <v>7</v>
      </c>
      <c r="B294" s="42">
        <v>25342507</v>
      </c>
      <c r="C294" s="43" t="s">
        <v>276</v>
      </c>
      <c r="D294" s="74">
        <v>7</v>
      </c>
      <c r="E294" s="75">
        <v>0.75</v>
      </c>
      <c r="F294" s="56"/>
      <c r="G294" s="62"/>
      <c r="H294" s="63">
        <v>22705.811398959126</v>
      </c>
      <c r="I294" s="63">
        <f t="shared" si="180"/>
        <v>23386.985740927899</v>
      </c>
      <c r="J294" s="64">
        <f t="shared" si="181"/>
        <v>29233.732176159872</v>
      </c>
      <c r="K294" s="243">
        <f t="shared" si="155"/>
        <v>0</v>
      </c>
      <c r="L294" s="238"/>
      <c r="M294" s="47">
        <v>2000</v>
      </c>
      <c r="N294" s="175">
        <f t="shared" si="153"/>
        <v>0</v>
      </c>
      <c r="O294" s="178">
        <f t="shared" si="156"/>
        <v>0</v>
      </c>
      <c r="P294" s="177">
        <f t="shared" si="154"/>
        <v>0</v>
      </c>
      <c r="Q294" s="178">
        <f t="shared" si="157"/>
        <v>0</v>
      </c>
      <c r="R294" s="177">
        <f t="shared" si="154"/>
        <v>0</v>
      </c>
      <c r="S294" s="178">
        <f t="shared" si="158"/>
        <v>0</v>
      </c>
      <c r="T294" s="177">
        <f t="shared" si="170"/>
        <v>0</v>
      </c>
      <c r="U294" s="179">
        <f t="shared" si="159"/>
        <v>0</v>
      </c>
      <c r="V294" s="177">
        <f t="shared" si="171"/>
        <v>0</v>
      </c>
      <c r="W294" s="178">
        <f t="shared" si="160"/>
        <v>0</v>
      </c>
      <c r="X294" s="177">
        <f t="shared" si="172"/>
        <v>0</v>
      </c>
      <c r="Y294" s="178">
        <f t="shared" si="161"/>
        <v>0</v>
      </c>
      <c r="Z294" s="177">
        <f t="shared" si="173"/>
        <v>0</v>
      </c>
      <c r="AA294" s="178">
        <f t="shared" si="162"/>
        <v>0</v>
      </c>
      <c r="AB294" s="177">
        <f t="shared" si="174"/>
        <v>0</v>
      </c>
      <c r="AC294" s="178">
        <f t="shared" si="163"/>
        <v>0</v>
      </c>
      <c r="AD294" s="177">
        <f t="shared" si="175"/>
        <v>0</v>
      </c>
      <c r="AE294" s="179">
        <f t="shared" si="164"/>
        <v>0</v>
      </c>
      <c r="AF294" s="177">
        <f t="shared" si="175"/>
        <v>0</v>
      </c>
      <c r="AG294" s="178">
        <f t="shared" si="165"/>
        <v>0</v>
      </c>
      <c r="AH294" s="220">
        <f t="shared" si="176"/>
        <v>0</v>
      </c>
      <c r="AI294" s="179">
        <f t="shared" si="166"/>
        <v>0</v>
      </c>
      <c r="AJ294" s="177">
        <f t="shared" si="177"/>
        <v>0</v>
      </c>
      <c r="AK294" s="178">
        <f t="shared" si="167"/>
        <v>0</v>
      </c>
      <c r="AL294" s="177">
        <f t="shared" si="178"/>
        <v>0</v>
      </c>
      <c r="AM294" s="178">
        <f t="shared" si="168"/>
        <v>0</v>
      </c>
      <c r="AN294" s="220">
        <f t="shared" si="179"/>
        <v>0</v>
      </c>
      <c r="AO294" s="117">
        <f t="shared" si="169"/>
        <v>0</v>
      </c>
    </row>
    <row r="295" spans="1:41" s="65" customFormat="1" ht="15" customHeight="1">
      <c r="A295" s="66">
        <v>8</v>
      </c>
      <c r="B295" s="42">
        <v>25342508</v>
      </c>
      <c r="C295" s="43" t="s">
        <v>277</v>
      </c>
      <c r="D295" s="74">
        <v>7</v>
      </c>
      <c r="E295" s="75">
        <v>0.8</v>
      </c>
      <c r="F295" s="56"/>
      <c r="G295" s="62"/>
      <c r="H295" s="63">
        <v>25352.641719180567</v>
      </c>
      <c r="I295" s="63">
        <f t="shared" si="180"/>
        <v>26113.220970755985</v>
      </c>
      <c r="J295" s="64">
        <f t="shared" si="181"/>
        <v>32641.52621344498</v>
      </c>
      <c r="K295" s="243">
        <f t="shared" si="155"/>
        <v>0</v>
      </c>
      <c r="L295" s="238"/>
      <c r="M295" s="47">
        <v>2000</v>
      </c>
      <c r="N295" s="175">
        <f t="shared" si="153"/>
        <v>0</v>
      </c>
      <c r="O295" s="178">
        <f t="shared" si="156"/>
        <v>0</v>
      </c>
      <c r="P295" s="177">
        <f t="shared" si="154"/>
        <v>0</v>
      </c>
      <c r="Q295" s="178">
        <f t="shared" si="157"/>
        <v>0</v>
      </c>
      <c r="R295" s="177">
        <f t="shared" si="154"/>
        <v>0</v>
      </c>
      <c r="S295" s="178">
        <f t="shared" si="158"/>
        <v>0</v>
      </c>
      <c r="T295" s="177">
        <f t="shared" si="170"/>
        <v>0</v>
      </c>
      <c r="U295" s="179">
        <f t="shared" si="159"/>
        <v>0</v>
      </c>
      <c r="V295" s="177">
        <f t="shared" si="171"/>
        <v>0</v>
      </c>
      <c r="W295" s="178">
        <f t="shared" si="160"/>
        <v>0</v>
      </c>
      <c r="X295" s="177">
        <f t="shared" si="172"/>
        <v>0</v>
      </c>
      <c r="Y295" s="178">
        <f t="shared" si="161"/>
        <v>0</v>
      </c>
      <c r="Z295" s="177">
        <f t="shared" si="173"/>
        <v>0</v>
      </c>
      <c r="AA295" s="178">
        <f t="shared" si="162"/>
        <v>0</v>
      </c>
      <c r="AB295" s="177">
        <f t="shared" si="174"/>
        <v>0</v>
      </c>
      <c r="AC295" s="178">
        <f t="shared" si="163"/>
        <v>0</v>
      </c>
      <c r="AD295" s="177">
        <f t="shared" si="175"/>
        <v>0</v>
      </c>
      <c r="AE295" s="179">
        <f t="shared" si="164"/>
        <v>0</v>
      </c>
      <c r="AF295" s="177">
        <f t="shared" si="175"/>
        <v>0</v>
      </c>
      <c r="AG295" s="178">
        <f t="shared" si="165"/>
        <v>0</v>
      </c>
      <c r="AH295" s="220">
        <f t="shared" si="176"/>
        <v>0</v>
      </c>
      <c r="AI295" s="179">
        <f t="shared" si="166"/>
        <v>0</v>
      </c>
      <c r="AJ295" s="177">
        <f t="shared" si="177"/>
        <v>0</v>
      </c>
      <c r="AK295" s="178">
        <f t="shared" si="167"/>
        <v>0</v>
      </c>
      <c r="AL295" s="177">
        <f t="shared" si="178"/>
        <v>0</v>
      </c>
      <c r="AM295" s="178">
        <f t="shared" si="168"/>
        <v>0</v>
      </c>
      <c r="AN295" s="220">
        <f t="shared" si="179"/>
        <v>0</v>
      </c>
      <c r="AO295" s="117">
        <f t="shared" si="169"/>
        <v>0</v>
      </c>
    </row>
    <row r="296" spans="1:41" s="65" customFormat="1" ht="15" customHeight="1">
      <c r="A296" s="66">
        <v>9</v>
      </c>
      <c r="B296" s="42">
        <v>25342509</v>
      </c>
      <c r="C296" s="43" t="s">
        <v>278</v>
      </c>
      <c r="D296" s="74">
        <v>7</v>
      </c>
      <c r="E296" s="75">
        <v>0.85</v>
      </c>
      <c r="F296" s="56"/>
      <c r="G296" s="62"/>
      <c r="H296" s="63">
        <v>28168.792098092978</v>
      </c>
      <c r="I296" s="63">
        <f t="shared" si="180"/>
        <v>29013.855861035769</v>
      </c>
      <c r="J296" s="64">
        <f t="shared" si="181"/>
        <v>36267.319826294712</v>
      </c>
      <c r="K296" s="243">
        <f t="shared" si="155"/>
        <v>0</v>
      </c>
      <c r="L296" s="238"/>
      <c r="M296" s="47">
        <v>2000</v>
      </c>
      <c r="N296" s="175">
        <f t="shared" si="153"/>
        <v>0</v>
      </c>
      <c r="O296" s="178">
        <f t="shared" si="156"/>
        <v>0</v>
      </c>
      <c r="P296" s="177">
        <f t="shared" si="154"/>
        <v>0</v>
      </c>
      <c r="Q296" s="178">
        <f t="shared" si="157"/>
        <v>0</v>
      </c>
      <c r="R296" s="177">
        <f t="shared" si="154"/>
        <v>0</v>
      </c>
      <c r="S296" s="178">
        <f t="shared" si="158"/>
        <v>0</v>
      </c>
      <c r="T296" s="177">
        <f t="shared" si="170"/>
        <v>0</v>
      </c>
      <c r="U296" s="179">
        <f t="shared" si="159"/>
        <v>0</v>
      </c>
      <c r="V296" s="177">
        <f t="shared" si="171"/>
        <v>0</v>
      </c>
      <c r="W296" s="178">
        <f t="shared" si="160"/>
        <v>0</v>
      </c>
      <c r="X296" s="177">
        <f t="shared" si="172"/>
        <v>0</v>
      </c>
      <c r="Y296" s="178">
        <f t="shared" si="161"/>
        <v>0</v>
      </c>
      <c r="Z296" s="177">
        <f t="shared" si="173"/>
        <v>0</v>
      </c>
      <c r="AA296" s="178">
        <f t="shared" si="162"/>
        <v>0</v>
      </c>
      <c r="AB296" s="177">
        <f t="shared" si="174"/>
        <v>0</v>
      </c>
      <c r="AC296" s="178">
        <f t="shared" si="163"/>
        <v>0</v>
      </c>
      <c r="AD296" s="177">
        <f t="shared" si="175"/>
        <v>0</v>
      </c>
      <c r="AE296" s="179">
        <f t="shared" si="164"/>
        <v>0</v>
      </c>
      <c r="AF296" s="177">
        <f t="shared" si="175"/>
        <v>0</v>
      </c>
      <c r="AG296" s="178">
        <f t="shared" si="165"/>
        <v>0</v>
      </c>
      <c r="AH296" s="220">
        <f t="shared" si="176"/>
        <v>0</v>
      </c>
      <c r="AI296" s="179">
        <f t="shared" si="166"/>
        <v>0</v>
      </c>
      <c r="AJ296" s="177">
        <f t="shared" si="177"/>
        <v>0</v>
      </c>
      <c r="AK296" s="178">
        <f t="shared" si="167"/>
        <v>0</v>
      </c>
      <c r="AL296" s="177">
        <f t="shared" si="178"/>
        <v>0</v>
      </c>
      <c r="AM296" s="178">
        <f t="shared" si="168"/>
        <v>0</v>
      </c>
      <c r="AN296" s="220">
        <f t="shared" si="179"/>
        <v>0</v>
      </c>
      <c r="AO296" s="117">
        <f t="shared" si="169"/>
        <v>0</v>
      </c>
    </row>
    <row r="297" spans="1:41" s="65" customFormat="1" ht="15" customHeight="1">
      <c r="A297" s="66">
        <v>10</v>
      </c>
      <c r="B297" s="42">
        <v>25342510</v>
      </c>
      <c r="C297" s="43" t="s">
        <v>279</v>
      </c>
      <c r="D297" s="74">
        <v>7</v>
      </c>
      <c r="E297" s="75">
        <v>0.95</v>
      </c>
      <c r="F297" s="56"/>
      <c r="G297" s="62"/>
      <c r="H297" s="63">
        <v>34325.854695481248</v>
      </c>
      <c r="I297" s="63">
        <f t="shared" si="180"/>
        <v>35355.63033634569</v>
      </c>
      <c r="J297" s="64">
        <f t="shared" si="181"/>
        <v>44194.537920432107</v>
      </c>
      <c r="K297" s="243">
        <f t="shared" si="155"/>
        <v>0</v>
      </c>
      <c r="L297" s="238"/>
      <c r="M297" s="47">
        <v>2000</v>
      </c>
      <c r="N297" s="175">
        <f t="shared" si="153"/>
        <v>0</v>
      </c>
      <c r="O297" s="178">
        <f t="shared" si="156"/>
        <v>0</v>
      </c>
      <c r="P297" s="177">
        <f t="shared" si="154"/>
        <v>0</v>
      </c>
      <c r="Q297" s="178">
        <f t="shared" si="157"/>
        <v>0</v>
      </c>
      <c r="R297" s="177">
        <f t="shared" si="154"/>
        <v>0</v>
      </c>
      <c r="S297" s="178">
        <f t="shared" si="158"/>
        <v>0</v>
      </c>
      <c r="T297" s="177">
        <f t="shared" si="170"/>
        <v>0</v>
      </c>
      <c r="U297" s="179">
        <f t="shared" si="159"/>
        <v>0</v>
      </c>
      <c r="V297" s="177">
        <f t="shared" si="171"/>
        <v>0</v>
      </c>
      <c r="W297" s="178">
        <f t="shared" si="160"/>
        <v>0</v>
      </c>
      <c r="X297" s="177">
        <f t="shared" si="172"/>
        <v>0</v>
      </c>
      <c r="Y297" s="178">
        <f t="shared" si="161"/>
        <v>0</v>
      </c>
      <c r="Z297" s="177">
        <f t="shared" si="173"/>
        <v>0</v>
      </c>
      <c r="AA297" s="178">
        <f t="shared" si="162"/>
        <v>0</v>
      </c>
      <c r="AB297" s="177">
        <f t="shared" si="174"/>
        <v>0</v>
      </c>
      <c r="AC297" s="178">
        <f t="shared" si="163"/>
        <v>0</v>
      </c>
      <c r="AD297" s="177">
        <f t="shared" si="175"/>
        <v>0</v>
      </c>
      <c r="AE297" s="179">
        <f t="shared" si="164"/>
        <v>0</v>
      </c>
      <c r="AF297" s="177">
        <f t="shared" si="175"/>
        <v>0</v>
      </c>
      <c r="AG297" s="178">
        <f t="shared" si="165"/>
        <v>0</v>
      </c>
      <c r="AH297" s="220">
        <f t="shared" si="176"/>
        <v>0</v>
      </c>
      <c r="AI297" s="179">
        <f t="shared" si="166"/>
        <v>0</v>
      </c>
      <c r="AJ297" s="177">
        <f t="shared" si="177"/>
        <v>0</v>
      </c>
      <c r="AK297" s="178">
        <f t="shared" si="167"/>
        <v>0</v>
      </c>
      <c r="AL297" s="177">
        <f t="shared" si="178"/>
        <v>0</v>
      </c>
      <c r="AM297" s="178">
        <f t="shared" si="168"/>
        <v>0</v>
      </c>
      <c r="AN297" s="220">
        <f t="shared" si="179"/>
        <v>0</v>
      </c>
      <c r="AO297" s="117">
        <f t="shared" si="169"/>
        <v>0</v>
      </c>
    </row>
    <row r="298" spans="1:41" s="65" customFormat="1" ht="15" customHeight="1">
      <c r="A298" s="66">
        <v>11</v>
      </c>
      <c r="B298" s="42">
        <v>25342511</v>
      </c>
      <c r="C298" s="43" t="s">
        <v>280</v>
      </c>
      <c r="D298" s="74">
        <v>7</v>
      </c>
      <c r="E298" s="75">
        <v>1</v>
      </c>
      <c r="F298" s="56"/>
      <c r="G298" s="62"/>
      <c r="H298" s="63">
        <v>37616.091039336883</v>
      </c>
      <c r="I298" s="63">
        <f t="shared" si="180"/>
        <v>38744.573770516989</v>
      </c>
      <c r="J298" s="64">
        <f t="shared" si="181"/>
        <v>48430.717213146236</v>
      </c>
      <c r="K298" s="243">
        <f t="shared" si="155"/>
        <v>0</v>
      </c>
      <c r="L298" s="238"/>
      <c r="M298" s="47">
        <v>2000</v>
      </c>
      <c r="N298" s="175">
        <f t="shared" si="153"/>
        <v>0</v>
      </c>
      <c r="O298" s="178">
        <f t="shared" si="156"/>
        <v>0</v>
      </c>
      <c r="P298" s="177">
        <f t="shared" si="154"/>
        <v>0</v>
      </c>
      <c r="Q298" s="178">
        <f t="shared" si="157"/>
        <v>0</v>
      </c>
      <c r="R298" s="177">
        <f t="shared" si="154"/>
        <v>0</v>
      </c>
      <c r="S298" s="178">
        <f t="shared" si="158"/>
        <v>0</v>
      </c>
      <c r="T298" s="177">
        <f t="shared" si="170"/>
        <v>0</v>
      </c>
      <c r="U298" s="179">
        <f t="shared" si="159"/>
        <v>0</v>
      </c>
      <c r="V298" s="177">
        <f t="shared" si="171"/>
        <v>0</v>
      </c>
      <c r="W298" s="178">
        <f t="shared" si="160"/>
        <v>0</v>
      </c>
      <c r="X298" s="177">
        <f t="shared" si="172"/>
        <v>0</v>
      </c>
      <c r="Y298" s="178">
        <f t="shared" si="161"/>
        <v>0</v>
      </c>
      <c r="Z298" s="177">
        <f t="shared" si="173"/>
        <v>0</v>
      </c>
      <c r="AA298" s="178">
        <f t="shared" si="162"/>
        <v>0</v>
      </c>
      <c r="AB298" s="177">
        <f t="shared" si="174"/>
        <v>0</v>
      </c>
      <c r="AC298" s="178">
        <f t="shared" si="163"/>
        <v>0</v>
      </c>
      <c r="AD298" s="177">
        <f t="shared" si="175"/>
        <v>0</v>
      </c>
      <c r="AE298" s="179">
        <f t="shared" si="164"/>
        <v>0</v>
      </c>
      <c r="AF298" s="177">
        <f t="shared" si="175"/>
        <v>0</v>
      </c>
      <c r="AG298" s="178">
        <f t="shared" si="165"/>
        <v>0</v>
      </c>
      <c r="AH298" s="220">
        <f t="shared" si="176"/>
        <v>0</v>
      </c>
      <c r="AI298" s="179">
        <f t="shared" si="166"/>
        <v>0</v>
      </c>
      <c r="AJ298" s="177">
        <f t="shared" si="177"/>
        <v>0</v>
      </c>
      <c r="AK298" s="178">
        <f t="shared" si="167"/>
        <v>0</v>
      </c>
      <c r="AL298" s="177">
        <f t="shared" si="178"/>
        <v>0</v>
      </c>
      <c r="AM298" s="178">
        <f t="shared" si="168"/>
        <v>0</v>
      </c>
      <c r="AN298" s="220">
        <f t="shared" si="179"/>
        <v>0</v>
      </c>
      <c r="AO298" s="117">
        <f t="shared" si="169"/>
        <v>0</v>
      </c>
    </row>
    <row r="299" spans="1:41" s="65" customFormat="1" ht="15" customHeight="1">
      <c r="A299" s="66">
        <v>12</v>
      </c>
      <c r="B299" s="42">
        <v>25342512</v>
      </c>
      <c r="C299" s="43" t="s">
        <v>281</v>
      </c>
      <c r="D299" s="74">
        <v>7</v>
      </c>
      <c r="E299" s="75">
        <v>1.05</v>
      </c>
      <c r="F299" s="56"/>
      <c r="G299" s="62"/>
      <c r="H299" s="63">
        <v>39652.835191962018</v>
      </c>
      <c r="I299" s="63">
        <f t="shared" si="180"/>
        <v>40842.420247720882</v>
      </c>
      <c r="J299" s="64">
        <f t="shared" si="181"/>
        <v>51053.025309651101</v>
      </c>
      <c r="K299" s="243">
        <f t="shared" si="155"/>
        <v>0</v>
      </c>
      <c r="L299" s="238"/>
      <c r="M299" s="47">
        <v>2000</v>
      </c>
      <c r="N299" s="175">
        <f t="shared" si="153"/>
        <v>0</v>
      </c>
      <c r="O299" s="178">
        <f t="shared" si="156"/>
        <v>0</v>
      </c>
      <c r="P299" s="177">
        <f t="shared" si="154"/>
        <v>0</v>
      </c>
      <c r="Q299" s="178">
        <f t="shared" si="157"/>
        <v>0</v>
      </c>
      <c r="R299" s="177">
        <f t="shared" si="154"/>
        <v>0</v>
      </c>
      <c r="S299" s="178">
        <f t="shared" si="158"/>
        <v>0</v>
      </c>
      <c r="T299" s="177">
        <f t="shared" si="170"/>
        <v>0</v>
      </c>
      <c r="U299" s="179">
        <f t="shared" si="159"/>
        <v>0</v>
      </c>
      <c r="V299" s="177">
        <f t="shared" si="171"/>
        <v>0</v>
      </c>
      <c r="W299" s="178">
        <f t="shared" si="160"/>
        <v>0</v>
      </c>
      <c r="X299" s="177">
        <f t="shared" si="172"/>
        <v>0</v>
      </c>
      <c r="Y299" s="178">
        <f t="shared" si="161"/>
        <v>0</v>
      </c>
      <c r="Z299" s="177">
        <f t="shared" si="173"/>
        <v>0</v>
      </c>
      <c r="AA299" s="178">
        <f t="shared" si="162"/>
        <v>0</v>
      </c>
      <c r="AB299" s="177">
        <f t="shared" si="174"/>
        <v>0</v>
      </c>
      <c r="AC299" s="178">
        <f t="shared" si="163"/>
        <v>0</v>
      </c>
      <c r="AD299" s="177">
        <f t="shared" si="175"/>
        <v>0</v>
      </c>
      <c r="AE299" s="179">
        <f t="shared" si="164"/>
        <v>0</v>
      </c>
      <c r="AF299" s="177">
        <f t="shared" si="175"/>
        <v>0</v>
      </c>
      <c r="AG299" s="178">
        <f t="shared" si="165"/>
        <v>0</v>
      </c>
      <c r="AH299" s="220">
        <f t="shared" si="176"/>
        <v>0</v>
      </c>
      <c r="AI299" s="179">
        <f t="shared" si="166"/>
        <v>0</v>
      </c>
      <c r="AJ299" s="177">
        <f t="shared" si="177"/>
        <v>0</v>
      </c>
      <c r="AK299" s="178">
        <f t="shared" si="167"/>
        <v>0</v>
      </c>
      <c r="AL299" s="177">
        <f t="shared" si="178"/>
        <v>0</v>
      </c>
      <c r="AM299" s="178">
        <f t="shared" si="168"/>
        <v>0</v>
      </c>
      <c r="AN299" s="220">
        <f t="shared" si="179"/>
        <v>0</v>
      </c>
      <c r="AO299" s="117">
        <f t="shared" si="169"/>
        <v>0</v>
      </c>
    </row>
    <row r="300" spans="1:41" s="65" customFormat="1" ht="15" customHeight="1">
      <c r="A300" s="66">
        <v>13</v>
      </c>
      <c r="B300" s="42">
        <v>25342513</v>
      </c>
      <c r="C300" s="43" t="s">
        <v>282</v>
      </c>
      <c r="D300" s="74">
        <v>7</v>
      </c>
      <c r="E300" s="75">
        <v>1.1299999999999999</v>
      </c>
      <c r="F300" s="56"/>
      <c r="G300" s="62"/>
      <c r="H300" s="63">
        <v>45386.093065058129</v>
      </c>
      <c r="I300" s="63">
        <f t="shared" si="180"/>
        <v>46747.675857009875</v>
      </c>
      <c r="J300" s="64">
        <f t="shared" si="181"/>
        <v>58434.594821262341</v>
      </c>
      <c r="K300" s="243">
        <f t="shared" si="155"/>
        <v>0</v>
      </c>
      <c r="L300" s="238"/>
      <c r="M300" s="47">
        <v>2000</v>
      </c>
      <c r="N300" s="175">
        <f t="shared" si="153"/>
        <v>0</v>
      </c>
      <c r="O300" s="178">
        <f t="shared" si="156"/>
        <v>0</v>
      </c>
      <c r="P300" s="177">
        <f t="shared" si="154"/>
        <v>0</v>
      </c>
      <c r="Q300" s="178">
        <f t="shared" si="157"/>
        <v>0</v>
      </c>
      <c r="R300" s="177">
        <f t="shared" si="154"/>
        <v>0</v>
      </c>
      <c r="S300" s="178">
        <f t="shared" si="158"/>
        <v>0</v>
      </c>
      <c r="T300" s="177">
        <f t="shared" si="170"/>
        <v>0</v>
      </c>
      <c r="U300" s="179">
        <f t="shared" si="159"/>
        <v>0</v>
      </c>
      <c r="V300" s="177">
        <f t="shared" si="171"/>
        <v>0</v>
      </c>
      <c r="W300" s="178">
        <f t="shared" si="160"/>
        <v>0</v>
      </c>
      <c r="X300" s="177">
        <f t="shared" si="172"/>
        <v>0</v>
      </c>
      <c r="Y300" s="178">
        <f t="shared" si="161"/>
        <v>0</v>
      </c>
      <c r="Z300" s="177">
        <f t="shared" si="173"/>
        <v>0</v>
      </c>
      <c r="AA300" s="178">
        <f t="shared" si="162"/>
        <v>0</v>
      </c>
      <c r="AB300" s="177">
        <f t="shared" si="174"/>
        <v>0</v>
      </c>
      <c r="AC300" s="178">
        <f t="shared" si="163"/>
        <v>0</v>
      </c>
      <c r="AD300" s="177">
        <f t="shared" si="175"/>
        <v>0</v>
      </c>
      <c r="AE300" s="179">
        <f t="shared" si="164"/>
        <v>0</v>
      </c>
      <c r="AF300" s="177">
        <f t="shared" si="175"/>
        <v>0</v>
      </c>
      <c r="AG300" s="178">
        <f t="shared" si="165"/>
        <v>0</v>
      </c>
      <c r="AH300" s="220">
        <f t="shared" si="176"/>
        <v>0</v>
      </c>
      <c r="AI300" s="179">
        <f t="shared" si="166"/>
        <v>0</v>
      </c>
      <c r="AJ300" s="177">
        <f t="shared" si="177"/>
        <v>0</v>
      </c>
      <c r="AK300" s="178">
        <f t="shared" si="167"/>
        <v>0</v>
      </c>
      <c r="AL300" s="177">
        <f t="shared" si="178"/>
        <v>0</v>
      </c>
      <c r="AM300" s="178">
        <f t="shared" si="168"/>
        <v>0</v>
      </c>
      <c r="AN300" s="220">
        <f t="shared" si="179"/>
        <v>0</v>
      </c>
      <c r="AO300" s="117">
        <f t="shared" si="169"/>
        <v>0</v>
      </c>
    </row>
    <row r="301" spans="1:41" s="65" customFormat="1" ht="15" customHeight="1">
      <c r="A301" s="66">
        <v>14</v>
      </c>
      <c r="B301" s="42">
        <v>25342514</v>
      </c>
      <c r="C301" s="43" t="s">
        <v>283</v>
      </c>
      <c r="D301" s="74">
        <v>7</v>
      </c>
      <c r="E301" s="75">
        <v>1.2</v>
      </c>
      <c r="F301" s="56"/>
      <c r="G301" s="62"/>
      <c r="H301" s="63">
        <v>50520.984582863908</v>
      </c>
      <c r="I301" s="63">
        <f t="shared" si="180"/>
        <v>52036.614120349826</v>
      </c>
      <c r="J301" s="64">
        <f t="shared" si="181"/>
        <v>65045.767650437279</v>
      </c>
      <c r="K301" s="243">
        <f t="shared" si="155"/>
        <v>0</v>
      </c>
      <c r="L301" s="238"/>
      <c r="M301" s="47">
        <v>2000</v>
      </c>
      <c r="N301" s="175">
        <f t="shared" si="153"/>
        <v>0</v>
      </c>
      <c r="O301" s="178">
        <f t="shared" si="156"/>
        <v>0</v>
      </c>
      <c r="P301" s="177">
        <f t="shared" si="154"/>
        <v>0</v>
      </c>
      <c r="Q301" s="178">
        <f t="shared" si="157"/>
        <v>0</v>
      </c>
      <c r="R301" s="177">
        <f t="shared" si="154"/>
        <v>0</v>
      </c>
      <c r="S301" s="178">
        <f t="shared" si="158"/>
        <v>0</v>
      </c>
      <c r="T301" s="177">
        <f t="shared" si="170"/>
        <v>0</v>
      </c>
      <c r="U301" s="179">
        <f t="shared" si="159"/>
        <v>0</v>
      </c>
      <c r="V301" s="177">
        <f t="shared" si="171"/>
        <v>0</v>
      </c>
      <c r="W301" s="178">
        <f t="shared" si="160"/>
        <v>0</v>
      </c>
      <c r="X301" s="177">
        <f t="shared" si="172"/>
        <v>0</v>
      </c>
      <c r="Y301" s="178">
        <f t="shared" si="161"/>
        <v>0</v>
      </c>
      <c r="Z301" s="177">
        <f t="shared" si="173"/>
        <v>0</v>
      </c>
      <c r="AA301" s="178">
        <f t="shared" si="162"/>
        <v>0</v>
      </c>
      <c r="AB301" s="177">
        <f t="shared" si="174"/>
        <v>0</v>
      </c>
      <c r="AC301" s="178">
        <f t="shared" si="163"/>
        <v>0</v>
      </c>
      <c r="AD301" s="177">
        <f t="shared" si="175"/>
        <v>0</v>
      </c>
      <c r="AE301" s="179">
        <f t="shared" si="164"/>
        <v>0</v>
      </c>
      <c r="AF301" s="177">
        <f t="shared" si="175"/>
        <v>0</v>
      </c>
      <c r="AG301" s="178">
        <f t="shared" si="165"/>
        <v>0</v>
      </c>
      <c r="AH301" s="220">
        <f t="shared" si="176"/>
        <v>0</v>
      </c>
      <c r="AI301" s="179">
        <f t="shared" si="166"/>
        <v>0</v>
      </c>
      <c r="AJ301" s="177">
        <f t="shared" si="177"/>
        <v>0</v>
      </c>
      <c r="AK301" s="178">
        <f t="shared" si="167"/>
        <v>0</v>
      </c>
      <c r="AL301" s="177">
        <f t="shared" si="178"/>
        <v>0</v>
      </c>
      <c r="AM301" s="178">
        <f t="shared" si="168"/>
        <v>0</v>
      </c>
      <c r="AN301" s="220">
        <f t="shared" si="179"/>
        <v>0</v>
      </c>
      <c r="AO301" s="117">
        <f t="shared" si="169"/>
        <v>0</v>
      </c>
    </row>
    <row r="302" spans="1:41" s="65" customFormat="1" ht="15" customHeight="1">
      <c r="A302" s="66">
        <v>15</v>
      </c>
      <c r="B302" s="42">
        <v>25342515</v>
      </c>
      <c r="C302" s="43" t="s">
        <v>284</v>
      </c>
      <c r="D302" s="74">
        <v>7</v>
      </c>
      <c r="E302" s="75">
        <v>1.35</v>
      </c>
      <c r="F302" s="56"/>
      <c r="G302" s="62"/>
      <c r="H302" s="63">
        <v>62740.126402509901</v>
      </c>
      <c r="I302" s="63">
        <f t="shared" si="180"/>
        <v>64622.3301945852</v>
      </c>
      <c r="J302" s="64">
        <f t="shared" si="181"/>
        <v>80777.9127432315</v>
      </c>
      <c r="K302" s="243">
        <f t="shared" si="155"/>
        <v>0</v>
      </c>
      <c r="L302" s="238"/>
      <c r="M302" s="47">
        <v>2000</v>
      </c>
      <c r="N302" s="175">
        <f t="shared" si="153"/>
        <v>0</v>
      </c>
      <c r="O302" s="178">
        <f t="shared" si="156"/>
        <v>0</v>
      </c>
      <c r="P302" s="177">
        <f t="shared" si="154"/>
        <v>0</v>
      </c>
      <c r="Q302" s="178">
        <f t="shared" si="157"/>
        <v>0</v>
      </c>
      <c r="R302" s="177">
        <f t="shared" si="154"/>
        <v>0</v>
      </c>
      <c r="S302" s="178">
        <f t="shared" si="158"/>
        <v>0</v>
      </c>
      <c r="T302" s="177">
        <f t="shared" si="170"/>
        <v>0</v>
      </c>
      <c r="U302" s="179">
        <f t="shared" si="159"/>
        <v>0</v>
      </c>
      <c r="V302" s="177">
        <f t="shared" si="171"/>
        <v>0</v>
      </c>
      <c r="W302" s="178">
        <f t="shared" si="160"/>
        <v>0</v>
      </c>
      <c r="X302" s="177">
        <f t="shared" si="172"/>
        <v>0</v>
      </c>
      <c r="Y302" s="178">
        <f t="shared" si="161"/>
        <v>0</v>
      </c>
      <c r="Z302" s="177">
        <f t="shared" si="173"/>
        <v>0</v>
      </c>
      <c r="AA302" s="178">
        <f t="shared" si="162"/>
        <v>0</v>
      </c>
      <c r="AB302" s="177">
        <f t="shared" si="174"/>
        <v>0</v>
      </c>
      <c r="AC302" s="178">
        <f t="shared" si="163"/>
        <v>0</v>
      </c>
      <c r="AD302" s="177">
        <f t="shared" si="175"/>
        <v>0</v>
      </c>
      <c r="AE302" s="179">
        <f t="shared" si="164"/>
        <v>0</v>
      </c>
      <c r="AF302" s="177">
        <f t="shared" si="175"/>
        <v>0</v>
      </c>
      <c r="AG302" s="178">
        <f t="shared" si="165"/>
        <v>0</v>
      </c>
      <c r="AH302" s="220">
        <f t="shared" si="176"/>
        <v>0</v>
      </c>
      <c r="AI302" s="179">
        <f t="shared" si="166"/>
        <v>0</v>
      </c>
      <c r="AJ302" s="177">
        <f t="shared" si="177"/>
        <v>0</v>
      </c>
      <c r="AK302" s="178">
        <f t="shared" si="167"/>
        <v>0</v>
      </c>
      <c r="AL302" s="177">
        <f t="shared" si="178"/>
        <v>0</v>
      </c>
      <c r="AM302" s="178">
        <f t="shared" si="168"/>
        <v>0</v>
      </c>
      <c r="AN302" s="220">
        <f t="shared" si="179"/>
        <v>0</v>
      </c>
      <c r="AO302" s="117">
        <f t="shared" si="169"/>
        <v>0</v>
      </c>
    </row>
    <row r="303" spans="1:41" s="65" customFormat="1" ht="15" customHeight="1">
      <c r="A303" s="66">
        <v>16</v>
      </c>
      <c r="B303" s="42">
        <v>25342516</v>
      </c>
      <c r="C303" s="43" t="s">
        <v>285</v>
      </c>
      <c r="D303" s="74">
        <v>7</v>
      </c>
      <c r="E303" s="75">
        <v>1.4</v>
      </c>
      <c r="F303" s="56"/>
      <c r="G303" s="62"/>
      <c r="H303" s="63">
        <v>67250.949713675989</v>
      </c>
      <c r="I303" s="63">
        <f t="shared" si="180"/>
        <v>69268.47820508627</v>
      </c>
      <c r="J303" s="64">
        <f t="shared" si="181"/>
        <v>86585.597756357834</v>
      </c>
      <c r="K303" s="243">
        <f t="shared" si="155"/>
        <v>0</v>
      </c>
      <c r="L303" s="238"/>
      <c r="M303" s="47">
        <v>2000</v>
      </c>
      <c r="N303" s="175">
        <f t="shared" si="153"/>
        <v>0</v>
      </c>
      <c r="O303" s="178">
        <f t="shared" si="156"/>
        <v>0</v>
      </c>
      <c r="P303" s="177">
        <f t="shared" si="154"/>
        <v>0</v>
      </c>
      <c r="Q303" s="178">
        <f t="shared" si="157"/>
        <v>0</v>
      </c>
      <c r="R303" s="177">
        <f t="shared" si="154"/>
        <v>0</v>
      </c>
      <c r="S303" s="178">
        <f t="shared" si="158"/>
        <v>0</v>
      </c>
      <c r="T303" s="177">
        <f t="shared" si="170"/>
        <v>0</v>
      </c>
      <c r="U303" s="179">
        <f t="shared" si="159"/>
        <v>0</v>
      </c>
      <c r="V303" s="177">
        <f t="shared" si="171"/>
        <v>0</v>
      </c>
      <c r="W303" s="178">
        <f t="shared" si="160"/>
        <v>0</v>
      </c>
      <c r="X303" s="177">
        <f t="shared" si="172"/>
        <v>0</v>
      </c>
      <c r="Y303" s="178">
        <f t="shared" si="161"/>
        <v>0</v>
      </c>
      <c r="Z303" s="177">
        <f t="shared" si="173"/>
        <v>0</v>
      </c>
      <c r="AA303" s="178">
        <f t="shared" si="162"/>
        <v>0</v>
      </c>
      <c r="AB303" s="177">
        <f t="shared" si="174"/>
        <v>0</v>
      </c>
      <c r="AC303" s="178">
        <f t="shared" si="163"/>
        <v>0</v>
      </c>
      <c r="AD303" s="177">
        <f t="shared" si="175"/>
        <v>0</v>
      </c>
      <c r="AE303" s="179">
        <f t="shared" si="164"/>
        <v>0</v>
      </c>
      <c r="AF303" s="177">
        <f t="shared" si="175"/>
        <v>0</v>
      </c>
      <c r="AG303" s="178">
        <f t="shared" si="165"/>
        <v>0</v>
      </c>
      <c r="AH303" s="220">
        <f t="shared" si="176"/>
        <v>0</v>
      </c>
      <c r="AI303" s="179">
        <f t="shared" si="166"/>
        <v>0</v>
      </c>
      <c r="AJ303" s="177">
        <f t="shared" si="177"/>
        <v>0</v>
      </c>
      <c r="AK303" s="178">
        <f t="shared" si="167"/>
        <v>0</v>
      </c>
      <c r="AL303" s="177">
        <f t="shared" si="178"/>
        <v>0</v>
      </c>
      <c r="AM303" s="178">
        <f t="shared" si="168"/>
        <v>0</v>
      </c>
      <c r="AN303" s="220">
        <f t="shared" si="179"/>
        <v>0</v>
      </c>
      <c r="AO303" s="117">
        <f t="shared" si="169"/>
        <v>0</v>
      </c>
    </row>
    <row r="304" spans="1:41" s="65" customFormat="1" ht="15" customHeight="1">
      <c r="A304" s="66">
        <v>17</v>
      </c>
      <c r="B304" s="42">
        <v>25342517</v>
      </c>
      <c r="C304" s="43" t="s">
        <v>286</v>
      </c>
      <c r="D304" s="74">
        <v>7</v>
      </c>
      <c r="E304" s="75">
        <v>1.6</v>
      </c>
      <c r="F304" s="56"/>
      <c r="G304" s="62"/>
      <c r="H304" s="63">
        <v>86691.54978152104</v>
      </c>
      <c r="I304" s="63">
        <f t="shared" si="180"/>
        <v>89292.296274966677</v>
      </c>
      <c r="J304" s="64">
        <f t="shared" si="181"/>
        <v>111615.37034370835</v>
      </c>
      <c r="K304" s="243">
        <f t="shared" si="155"/>
        <v>0</v>
      </c>
      <c r="L304" s="238"/>
      <c r="M304" s="47">
        <v>1000</v>
      </c>
      <c r="N304" s="175">
        <f t="shared" si="153"/>
        <v>0</v>
      </c>
      <c r="O304" s="178">
        <f t="shared" si="156"/>
        <v>0</v>
      </c>
      <c r="P304" s="177">
        <f t="shared" si="154"/>
        <v>0</v>
      </c>
      <c r="Q304" s="178">
        <f t="shared" si="157"/>
        <v>0</v>
      </c>
      <c r="R304" s="177">
        <f t="shared" si="154"/>
        <v>0</v>
      </c>
      <c r="S304" s="178">
        <f t="shared" si="158"/>
        <v>0</v>
      </c>
      <c r="T304" s="177">
        <f t="shared" si="170"/>
        <v>0</v>
      </c>
      <c r="U304" s="179">
        <f t="shared" si="159"/>
        <v>0</v>
      </c>
      <c r="V304" s="177">
        <f t="shared" si="171"/>
        <v>0</v>
      </c>
      <c r="W304" s="178">
        <f t="shared" si="160"/>
        <v>0</v>
      </c>
      <c r="X304" s="177">
        <f t="shared" si="172"/>
        <v>0</v>
      </c>
      <c r="Y304" s="178">
        <f t="shared" si="161"/>
        <v>0</v>
      </c>
      <c r="Z304" s="177">
        <f t="shared" si="173"/>
        <v>0</v>
      </c>
      <c r="AA304" s="178">
        <f t="shared" si="162"/>
        <v>0</v>
      </c>
      <c r="AB304" s="177">
        <f t="shared" si="174"/>
        <v>0</v>
      </c>
      <c r="AC304" s="178">
        <f t="shared" si="163"/>
        <v>0</v>
      </c>
      <c r="AD304" s="177">
        <f t="shared" si="175"/>
        <v>0</v>
      </c>
      <c r="AE304" s="179">
        <f t="shared" si="164"/>
        <v>0</v>
      </c>
      <c r="AF304" s="177">
        <f t="shared" si="175"/>
        <v>0</v>
      </c>
      <c r="AG304" s="178">
        <f t="shared" si="165"/>
        <v>0</v>
      </c>
      <c r="AH304" s="220">
        <f t="shared" si="176"/>
        <v>0</v>
      </c>
      <c r="AI304" s="179">
        <f t="shared" si="166"/>
        <v>0</v>
      </c>
      <c r="AJ304" s="177">
        <f t="shared" si="177"/>
        <v>0</v>
      </c>
      <c r="AK304" s="178">
        <f t="shared" si="167"/>
        <v>0</v>
      </c>
      <c r="AL304" s="177">
        <f t="shared" si="178"/>
        <v>0</v>
      </c>
      <c r="AM304" s="178">
        <f t="shared" si="168"/>
        <v>0</v>
      </c>
      <c r="AN304" s="220">
        <f t="shared" si="179"/>
        <v>0</v>
      </c>
      <c r="AO304" s="117">
        <f t="shared" si="169"/>
        <v>0</v>
      </c>
    </row>
    <row r="305" spans="1:41" s="65" customFormat="1" ht="15" customHeight="1">
      <c r="A305" s="66">
        <v>18</v>
      </c>
      <c r="B305" s="42">
        <v>25342551</v>
      </c>
      <c r="C305" s="43" t="s">
        <v>287</v>
      </c>
      <c r="D305" s="74">
        <v>7</v>
      </c>
      <c r="E305" s="75">
        <v>1.7</v>
      </c>
      <c r="F305" s="56"/>
      <c r="G305" s="62"/>
      <c r="H305" s="63">
        <v>93268.695309831455</v>
      </c>
      <c r="I305" s="63">
        <f t="shared" si="180"/>
        <v>96066.756169126398</v>
      </c>
      <c r="J305" s="64">
        <f t="shared" si="181"/>
        <v>120083.44521140799</v>
      </c>
      <c r="K305" s="243">
        <f t="shared" si="155"/>
        <v>0</v>
      </c>
      <c r="L305" s="238"/>
      <c r="M305" s="47">
        <v>1000</v>
      </c>
      <c r="N305" s="175">
        <f t="shared" si="153"/>
        <v>0</v>
      </c>
      <c r="O305" s="178">
        <f t="shared" si="156"/>
        <v>0</v>
      </c>
      <c r="P305" s="177">
        <f t="shared" si="154"/>
        <v>0</v>
      </c>
      <c r="Q305" s="178">
        <f t="shared" si="157"/>
        <v>0</v>
      </c>
      <c r="R305" s="177">
        <f t="shared" si="154"/>
        <v>0</v>
      </c>
      <c r="S305" s="178">
        <f t="shared" si="158"/>
        <v>0</v>
      </c>
      <c r="T305" s="177">
        <f t="shared" si="170"/>
        <v>0</v>
      </c>
      <c r="U305" s="179">
        <f t="shared" si="159"/>
        <v>0</v>
      </c>
      <c r="V305" s="177">
        <f t="shared" si="171"/>
        <v>0</v>
      </c>
      <c r="W305" s="178">
        <f t="shared" si="160"/>
        <v>0</v>
      </c>
      <c r="X305" s="177">
        <f t="shared" si="172"/>
        <v>0</v>
      </c>
      <c r="Y305" s="178">
        <f t="shared" si="161"/>
        <v>0</v>
      </c>
      <c r="Z305" s="177">
        <f t="shared" si="173"/>
        <v>0</v>
      </c>
      <c r="AA305" s="178">
        <f t="shared" si="162"/>
        <v>0</v>
      </c>
      <c r="AB305" s="177">
        <f t="shared" si="174"/>
        <v>0</v>
      </c>
      <c r="AC305" s="178">
        <f t="shared" si="163"/>
        <v>0</v>
      </c>
      <c r="AD305" s="177">
        <f t="shared" si="175"/>
        <v>0</v>
      </c>
      <c r="AE305" s="179">
        <f t="shared" si="164"/>
        <v>0</v>
      </c>
      <c r="AF305" s="177">
        <f t="shared" si="175"/>
        <v>0</v>
      </c>
      <c r="AG305" s="178">
        <f t="shared" si="165"/>
        <v>0</v>
      </c>
      <c r="AH305" s="220">
        <f t="shared" si="176"/>
        <v>0</v>
      </c>
      <c r="AI305" s="179">
        <f t="shared" si="166"/>
        <v>0</v>
      </c>
      <c r="AJ305" s="177">
        <f t="shared" si="177"/>
        <v>0</v>
      </c>
      <c r="AK305" s="178">
        <f t="shared" si="167"/>
        <v>0</v>
      </c>
      <c r="AL305" s="177">
        <f t="shared" si="178"/>
        <v>0</v>
      </c>
      <c r="AM305" s="178">
        <f t="shared" si="168"/>
        <v>0</v>
      </c>
      <c r="AN305" s="220">
        <f t="shared" si="179"/>
        <v>0</v>
      </c>
      <c r="AO305" s="117">
        <f t="shared" si="169"/>
        <v>0</v>
      </c>
    </row>
    <row r="306" spans="1:41" s="65" customFormat="1" ht="15" customHeight="1">
      <c r="A306" s="66">
        <v>19</v>
      </c>
      <c r="B306" s="42">
        <v>25342552</v>
      </c>
      <c r="C306" s="43" t="s">
        <v>288</v>
      </c>
      <c r="D306" s="74">
        <v>7</v>
      </c>
      <c r="E306" s="75">
        <v>2</v>
      </c>
      <c r="F306" s="56"/>
      <c r="G306" s="62"/>
      <c r="H306" s="63">
        <v>127825.97539417433</v>
      </c>
      <c r="I306" s="63">
        <f t="shared" si="180"/>
        <v>131660.75465599957</v>
      </c>
      <c r="J306" s="64">
        <f t="shared" si="181"/>
        <v>164575.94331999944</v>
      </c>
      <c r="K306" s="243">
        <f t="shared" si="155"/>
        <v>0</v>
      </c>
      <c r="L306" s="238"/>
      <c r="M306" s="47">
        <v>1000</v>
      </c>
      <c r="N306" s="175">
        <f t="shared" si="153"/>
        <v>0</v>
      </c>
      <c r="O306" s="178">
        <f t="shared" si="156"/>
        <v>0</v>
      </c>
      <c r="P306" s="177">
        <f t="shared" si="154"/>
        <v>0</v>
      </c>
      <c r="Q306" s="178">
        <f t="shared" si="157"/>
        <v>0</v>
      </c>
      <c r="R306" s="177">
        <f t="shared" si="154"/>
        <v>0</v>
      </c>
      <c r="S306" s="178">
        <f t="shared" si="158"/>
        <v>0</v>
      </c>
      <c r="T306" s="177">
        <f t="shared" si="170"/>
        <v>0</v>
      </c>
      <c r="U306" s="179">
        <f t="shared" si="159"/>
        <v>0</v>
      </c>
      <c r="V306" s="177">
        <f t="shared" si="171"/>
        <v>0</v>
      </c>
      <c r="W306" s="178">
        <f t="shared" si="160"/>
        <v>0</v>
      </c>
      <c r="X306" s="177">
        <f t="shared" si="172"/>
        <v>0</v>
      </c>
      <c r="Y306" s="178">
        <f t="shared" si="161"/>
        <v>0</v>
      </c>
      <c r="Z306" s="177">
        <f t="shared" si="173"/>
        <v>0</v>
      </c>
      <c r="AA306" s="178">
        <f t="shared" si="162"/>
        <v>0</v>
      </c>
      <c r="AB306" s="177">
        <f t="shared" si="174"/>
        <v>0</v>
      </c>
      <c r="AC306" s="178">
        <f t="shared" si="163"/>
        <v>0</v>
      </c>
      <c r="AD306" s="177">
        <f t="shared" si="175"/>
        <v>0</v>
      </c>
      <c r="AE306" s="179">
        <f t="shared" si="164"/>
        <v>0</v>
      </c>
      <c r="AF306" s="177">
        <f t="shared" si="175"/>
        <v>0</v>
      </c>
      <c r="AG306" s="178">
        <f t="shared" si="165"/>
        <v>0</v>
      </c>
      <c r="AH306" s="220">
        <f t="shared" si="176"/>
        <v>0</v>
      </c>
      <c r="AI306" s="179">
        <f t="shared" si="166"/>
        <v>0</v>
      </c>
      <c r="AJ306" s="177">
        <f t="shared" si="177"/>
        <v>0</v>
      </c>
      <c r="AK306" s="178">
        <f t="shared" si="167"/>
        <v>0</v>
      </c>
      <c r="AL306" s="177">
        <f t="shared" si="178"/>
        <v>0</v>
      </c>
      <c r="AM306" s="178">
        <f t="shared" si="168"/>
        <v>0</v>
      </c>
      <c r="AN306" s="220">
        <f t="shared" si="179"/>
        <v>0</v>
      </c>
      <c r="AO306" s="117">
        <f t="shared" si="169"/>
        <v>0</v>
      </c>
    </row>
    <row r="307" spans="1:41" s="65" customFormat="1" ht="15" customHeight="1">
      <c r="A307" s="66">
        <v>20</v>
      </c>
      <c r="B307" s="42">
        <v>25342553</v>
      </c>
      <c r="C307" s="43" t="s">
        <v>289</v>
      </c>
      <c r="D307" s="74">
        <v>7</v>
      </c>
      <c r="E307" s="75">
        <v>2.13</v>
      </c>
      <c r="F307" s="56"/>
      <c r="G307" s="62"/>
      <c r="H307" s="63">
        <v>144939.50909129949</v>
      </c>
      <c r="I307" s="63">
        <f t="shared" si="180"/>
        <v>149287.69436403847</v>
      </c>
      <c r="J307" s="64">
        <f t="shared" si="181"/>
        <v>186609.61795504807</v>
      </c>
      <c r="K307" s="243">
        <f t="shared" si="155"/>
        <v>0</v>
      </c>
      <c r="L307" s="238"/>
      <c r="M307" s="47">
        <v>1000</v>
      </c>
      <c r="N307" s="175">
        <f t="shared" si="153"/>
        <v>0</v>
      </c>
      <c r="O307" s="178">
        <f t="shared" si="156"/>
        <v>0</v>
      </c>
      <c r="P307" s="177">
        <f t="shared" si="154"/>
        <v>0</v>
      </c>
      <c r="Q307" s="178">
        <f t="shared" si="157"/>
        <v>0</v>
      </c>
      <c r="R307" s="177">
        <f t="shared" si="154"/>
        <v>0</v>
      </c>
      <c r="S307" s="178">
        <f t="shared" si="158"/>
        <v>0</v>
      </c>
      <c r="T307" s="177">
        <f t="shared" si="170"/>
        <v>0</v>
      </c>
      <c r="U307" s="179">
        <f t="shared" si="159"/>
        <v>0</v>
      </c>
      <c r="V307" s="177">
        <f t="shared" si="171"/>
        <v>0</v>
      </c>
      <c r="W307" s="178">
        <f t="shared" si="160"/>
        <v>0</v>
      </c>
      <c r="X307" s="177">
        <f t="shared" si="172"/>
        <v>0</v>
      </c>
      <c r="Y307" s="178">
        <f t="shared" si="161"/>
        <v>0</v>
      </c>
      <c r="Z307" s="177">
        <f t="shared" si="173"/>
        <v>0</v>
      </c>
      <c r="AA307" s="178">
        <f t="shared" si="162"/>
        <v>0</v>
      </c>
      <c r="AB307" s="177">
        <f t="shared" si="174"/>
        <v>0</v>
      </c>
      <c r="AC307" s="178">
        <f t="shared" si="163"/>
        <v>0</v>
      </c>
      <c r="AD307" s="177">
        <f t="shared" si="175"/>
        <v>0</v>
      </c>
      <c r="AE307" s="179">
        <f t="shared" si="164"/>
        <v>0</v>
      </c>
      <c r="AF307" s="177">
        <f t="shared" si="175"/>
        <v>0</v>
      </c>
      <c r="AG307" s="178">
        <f t="shared" si="165"/>
        <v>0</v>
      </c>
      <c r="AH307" s="220">
        <f t="shared" si="176"/>
        <v>0</v>
      </c>
      <c r="AI307" s="179">
        <f t="shared" si="166"/>
        <v>0</v>
      </c>
      <c r="AJ307" s="177">
        <f t="shared" si="177"/>
        <v>0</v>
      </c>
      <c r="AK307" s="178">
        <f t="shared" si="167"/>
        <v>0</v>
      </c>
      <c r="AL307" s="177">
        <f t="shared" si="178"/>
        <v>0</v>
      </c>
      <c r="AM307" s="178">
        <f t="shared" si="168"/>
        <v>0</v>
      </c>
      <c r="AN307" s="220">
        <f t="shared" si="179"/>
        <v>0</v>
      </c>
      <c r="AO307" s="117">
        <f t="shared" si="169"/>
        <v>0</v>
      </c>
    </row>
    <row r="308" spans="1:41" s="65" customFormat="1" ht="15" customHeight="1">
      <c r="A308" s="66">
        <v>21</v>
      </c>
      <c r="B308" s="42">
        <v>25342554</v>
      </c>
      <c r="C308" s="43" t="s">
        <v>290</v>
      </c>
      <c r="D308" s="74">
        <v>7</v>
      </c>
      <c r="E308" s="75">
        <v>2.2999999999999998</v>
      </c>
      <c r="F308" s="56"/>
      <c r="G308" s="62"/>
      <c r="H308" s="63">
        <v>168123.81166169327</v>
      </c>
      <c r="I308" s="63">
        <f t="shared" si="180"/>
        <v>173167.52601154408</v>
      </c>
      <c r="J308" s="64">
        <f t="shared" si="181"/>
        <v>216459.40751443009</v>
      </c>
      <c r="K308" s="243">
        <f t="shared" si="155"/>
        <v>0</v>
      </c>
      <c r="L308" s="238"/>
      <c r="M308" s="47">
        <v>1000</v>
      </c>
      <c r="N308" s="175">
        <f t="shared" si="153"/>
        <v>0</v>
      </c>
      <c r="O308" s="178">
        <f t="shared" si="156"/>
        <v>0</v>
      </c>
      <c r="P308" s="177">
        <f t="shared" si="154"/>
        <v>0</v>
      </c>
      <c r="Q308" s="178">
        <f t="shared" si="157"/>
        <v>0</v>
      </c>
      <c r="R308" s="177">
        <f t="shared" si="154"/>
        <v>0</v>
      </c>
      <c r="S308" s="178">
        <f t="shared" si="158"/>
        <v>0</v>
      </c>
      <c r="T308" s="177">
        <f t="shared" si="170"/>
        <v>0</v>
      </c>
      <c r="U308" s="179">
        <f t="shared" si="159"/>
        <v>0</v>
      </c>
      <c r="V308" s="177">
        <f t="shared" si="171"/>
        <v>0</v>
      </c>
      <c r="W308" s="178">
        <f t="shared" si="160"/>
        <v>0</v>
      </c>
      <c r="X308" s="177">
        <f t="shared" si="172"/>
        <v>0</v>
      </c>
      <c r="Y308" s="178">
        <f t="shared" si="161"/>
        <v>0</v>
      </c>
      <c r="Z308" s="177">
        <f t="shared" si="173"/>
        <v>0</v>
      </c>
      <c r="AA308" s="178">
        <f t="shared" si="162"/>
        <v>0</v>
      </c>
      <c r="AB308" s="177">
        <f t="shared" si="174"/>
        <v>0</v>
      </c>
      <c r="AC308" s="178">
        <f t="shared" si="163"/>
        <v>0</v>
      </c>
      <c r="AD308" s="177">
        <f t="shared" si="175"/>
        <v>0</v>
      </c>
      <c r="AE308" s="179">
        <f t="shared" si="164"/>
        <v>0</v>
      </c>
      <c r="AF308" s="177">
        <f t="shared" si="175"/>
        <v>0</v>
      </c>
      <c r="AG308" s="178">
        <f t="shared" si="165"/>
        <v>0</v>
      </c>
      <c r="AH308" s="220">
        <f t="shared" si="176"/>
        <v>0</v>
      </c>
      <c r="AI308" s="179">
        <f t="shared" si="166"/>
        <v>0</v>
      </c>
      <c r="AJ308" s="177">
        <f t="shared" si="177"/>
        <v>0</v>
      </c>
      <c r="AK308" s="178">
        <f t="shared" si="167"/>
        <v>0</v>
      </c>
      <c r="AL308" s="177">
        <f t="shared" si="178"/>
        <v>0</v>
      </c>
      <c r="AM308" s="178">
        <f t="shared" si="168"/>
        <v>0</v>
      </c>
      <c r="AN308" s="220">
        <f t="shared" si="179"/>
        <v>0</v>
      </c>
      <c r="AO308" s="117">
        <f t="shared" si="169"/>
        <v>0</v>
      </c>
    </row>
    <row r="309" spans="1:41" s="65" customFormat="1" ht="15" customHeight="1">
      <c r="A309" s="66">
        <v>22</v>
      </c>
      <c r="B309" s="42">
        <v>25342555</v>
      </c>
      <c r="C309" s="43" t="s">
        <v>291</v>
      </c>
      <c r="D309" s="74">
        <v>7</v>
      </c>
      <c r="E309" s="75">
        <v>2.5099999999999998</v>
      </c>
      <c r="F309" s="56"/>
      <c r="G309" s="62"/>
      <c r="H309" s="63">
        <v>199178.80192770282</v>
      </c>
      <c r="I309" s="63">
        <f t="shared" si="180"/>
        <v>205154.16598553391</v>
      </c>
      <c r="J309" s="64">
        <f t="shared" si="181"/>
        <v>256442.70748191737</v>
      </c>
      <c r="K309" s="243">
        <f t="shared" si="155"/>
        <v>0</v>
      </c>
      <c r="L309" s="238"/>
      <c r="M309" s="47">
        <v>1000</v>
      </c>
      <c r="N309" s="175">
        <f t="shared" si="153"/>
        <v>0</v>
      </c>
      <c r="O309" s="178">
        <f t="shared" si="156"/>
        <v>0</v>
      </c>
      <c r="P309" s="177">
        <f t="shared" si="154"/>
        <v>0</v>
      </c>
      <c r="Q309" s="178">
        <f t="shared" si="157"/>
        <v>0</v>
      </c>
      <c r="R309" s="177">
        <f t="shared" si="154"/>
        <v>0</v>
      </c>
      <c r="S309" s="178">
        <f t="shared" si="158"/>
        <v>0</v>
      </c>
      <c r="T309" s="177">
        <f t="shared" si="170"/>
        <v>0</v>
      </c>
      <c r="U309" s="179">
        <f t="shared" si="159"/>
        <v>0</v>
      </c>
      <c r="V309" s="177">
        <f t="shared" si="171"/>
        <v>0</v>
      </c>
      <c r="W309" s="178">
        <f t="shared" si="160"/>
        <v>0</v>
      </c>
      <c r="X309" s="177">
        <f t="shared" si="172"/>
        <v>0</v>
      </c>
      <c r="Y309" s="178">
        <f t="shared" si="161"/>
        <v>0</v>
      </c>
      <c r="Z309" s="177">
        <f t="shared" si="173"/>
        <v>0</v>
      </c>
      <c r="AA309" s="178">
        <f t="shared" si="162"/>
        <v>0</v>
      </c>
      <c r="AB309" s="177">
        <f t="shared" si="174"/>
        <v>0</v>
      </c>
      <c r="AC309" s="178">
        <f t="shared" si="163"/>
        <v>0</v>
      </c>
      <c r="AD309" s="177">
        <f t="shared" si="175"/>
        <v>0</v>
      </c>
      <c r="AE309" s="179">
        <f t="shared" si="164"/>
        <v>0</v>
      </c>
      <c r="AF309" s="177">
        <f t="shared" si="175"/>
        <v>0</v>
      </c>
      <c r="AG309" s="178">
        <f t="shared" si="165"/>
        <v>0</v>
      </c>
      <c r="AH309" s="220">
        <f t="shared" si="176"/>
        <v>0</v>
      </c>
      <c r="AI309" s="179">
        <f t="shared" si="166"/>
        <v>0</v>
      </c>
      <c r="AJ309" s="177">
        <f t="shared" si="177"/>
        <v>0</v>
      </c>
      <c r="AK309" s="178">
        <f t="shared" si="167"/>
        <v>0</v>
      </c>
      <c r="AL309" s="177">
        <f t="shared" si="178"/>
        <v>0</v>
      </c>
      <c r="AM309" s="178">
        <f t="shared" si="168"/>
        <v>0</v>
      </c>
      <c r="AN309" s="220">
        <f t="shared" si="179"/>
        <v>0</v>
      </c>
      <c r="AO309" s="117">
        <f t="shared" si="169"/>
        <v>0</v>
      </c>
    </row>
    <row r="310" spans="1:41" s="65" customFormat="1" ht="15" customHeight="1">
      <c r="A310" s="66">
        <v>23</v>
      </c>
      <c r="B310" s="42">
        <v>25342556</v>
      </c>
      <c r="C310" s="43" t="s">
        <v>292</v>
      </c>
      <c r="D310" s="74">
        <v>7</v>
      </c>
      <c r="E310" s="75">
        <v>2.6</v>
      </c>
      <c r="F310" s="56"/>
      <c r="G310" s="62"/>
      <c r="H310" s="63">
        <v>213287.64475751913</v>
      </c>
      <c r="I310" s="63">
        <f t="shared" si="180"/>
        <v>219686.27410024471</v>
      </c>
      <c r="J310" s="64">
        <f t="shared" si="181"/>
        <v>274607.84262530587</v>
      </c>
      <c r="K310" s="243">
        <f t="shared" si="155"/>
        <v>0</v>
      </c>
      <c r="L310" s="238"/>
      <c r="M310" s="47">
        <v>1000</v>
      </c>
      <c r="N310" s="175">
        <f t="shared" si="153"/>
        <v>0</v>
      </c>
      <c r="O310" s="178">
        <f t="shared" si="156"/>
        <v>0</v>
      </c>
      <c r="P310" s="177">
        <f t="shared" si="154"/>
        <v>0</v>
      </c>
      <c r="Q310" s="178">
        <f t="shared" si="157"/>
        <v>0</v>
      </c>
      <c r="R310" s="177">
        <f t="shared" si="154"/>
        <v>0</v>
      </c>
      <c r="S310" s="178">
        <f t="shared" si="158"/>
        <v>0</v>
      </c>
      <c r="T310" s="177">
        <f t="shared" si="170"/>
        <v>0</v>
      </c>
      <c r="U310" s="179">
        <f t="shared" si="159"/>
        <v>0</v>
      </c>
      <c r="V310" s="177">
        <f t="shared" si="171"/>
        <v>0</v>
      </c>
      <c r="W310" s="178">
        <f t="shared" si="160"/>
        <v>0</v>
      </c>
      <c r="X310" s="177">
        <f t="shared" si="172"/>
        <v>0</v>
      </c>
      <c r="Y310" s="178">
        <f t="shared" si="161"/>
        <v>0</v>
      </c>
      <c r="Z310" s="177">
        <f t="shared" si="173"/>
        <v>0</v>
      </c>
      <c r="AA310" s="178">
        <f t="shared" si="162"/>
        <v>0</v>
      </c>
      <c r="AB310" s="177">
        <f t="shared" si="174"/>
        <v>0</v>
      </c>
      <c r="AC310" s="178">
        <f t="shared" si="163"/>
        <v>0</v>
      </c>
      <c r="AD310" s="177">
        <f t="shared" si="175"/>
        <v>0</v>
      </c>
      <c r="AE310" s="179">
        <f t="shared" si="164"/>
        <v>0</v>
      </c>
      <c r="AF310" s="177">
        <f t="shared" si="175"/>
        <v>0</v>
      </c>
      <c r="AG310" s="178">
        <f t="shared" si="165"/>
        <v>0</v>
      </c>
      <c r="AH310" s="220">
        <f t="shared" si="176"/>
        <v>0</v>
      </c>
      <c r="AI310" s="179">
        <f t="shared" si="166"/>
        <v>0</v>
      </c>
      <c r="AJ310" s="177">
        <f t="shared" si="177"/>
        <v>0</v>
      </c>
      <c r="AK310" s="178">
        <f t="shared" si="167"/>
        <v>0</v>
      </c>
      <c r="AL310" s="177">
        <f t="shared" si="178"/>
        <v>0</v>
      </c>
      <c r="AM310" s="178">
        <f t="shared" si="168"/>
        <v>0</v>
      </c>
      <c r="AN310" s="220">
        <f t="shared" si="179"/>
        <v>0</v>
      </c>
      <c r="AO310" s="117">
        <f t="shared" si="169"/>
        <v>0</v>
      </c>
    </row>
    <row r="311" spans="1:41" s="65" customFormat="1" ht="15" customHeight="1">
      <c r="A311" s="66">
        <v>24</v>
      </c>
      <c r="B311" s="42">
        <v>25342557</v>
      </c>
      <c r="C311" s="43" t="s">
        <v>293</v>
      </c>
      <c r="D311" s="74">
        <v>19</v>
      </c>
      <c r="E311" s="75">
        <v>1.82</v>
      </c>
      <c r="F311" s="56"/>
      <c r="G311" s="62"/>
      <c r="H311" s="63">
        <v>277710.12477917317</v>
      </c>
      <c r="I311" s="63">
        <f t="shared" si="180"/>
        <v>286041.42852254835</v>
      </c>
      <c r="J311" s="64">
        <f t="shared" si="181"/>
        <v>357551.78565318539</v>
      </c>
      <c r="K311" s="243">
        <f t="shared" si="155"/>
        <v>0</v>
      </c>
      <c r="L311" s="238"/>
      <c r="M311" s="47">
        <v>1000</v>
      </c>
      <c r="N311" s="175">
        <f t="shared" ref="N311:N374" si="182">O311/1.1</f>
        <v>0</v>
      </c>
      <c r="O311" s="178">
        <f t="shared" si="156"/>
        <v>0</v>
      </c>
      <c r="P311" s="177">
        <f t="shared" ref="P311:R374" si="183">Q311/1.1</f>
        <v>0</v>
      </c>
      <c r="Q311" s="178">
        <f t="shared" si="157"/>
        <v>0</v>
      </c>
      <c r="R311" s="177">
        <f t="shared" si="183"/>
        <v>0</v>
      </c>
      <c r="S311" s="178">
        <f t="shared" si="158"/>
        <v>0</v>
      </c>
      <c r="T311" s="177">
        <f t="shared" si="170"/>
        <v>0</v>
      </c>
      <c r="U311" s="179">
        <f t="shared" si="159"/>
        <v>0</v>
      </c>
      <c r="V311" s="177">
        <f t="shared" si="171"/>
        <v>0</v>
      </c>
      <c r="W311" s="178">
        <f t="shared" si="160"/>
        <v>0</v>
      </c>
      <c r="X311" s="177">
        <f t="shared" si="172"/>
        <v>0</v>
      </c>
      <c r="Y311" s="178">
        <f t="shared" si="161"/>
        <v>0</v>
      </c>
      <c r="Z311" s="177">
        <f t="shared" si="173"/>
        <v>0</v>
      </c>
      <c r="AA311" s="178">
        <f t="shared" si="162"/>
        <v>0</v>
      </c>
      <c r="AB311" s="177">
        <f t="shared" si="174"/>
        <v>0</v>
      </c>
      <c r="AC311" s="178">
        <f t="shared" si="163"/>
        <v>0</v>
      </c>
      <c r="AD311" s="177">
        <f t="shared" si="175"/>
        <v>0</v>
      </c>
      <c r="AE311" s="179">
        <f t="shared" si="164"/>
        <v>0</v>
      </c>
      <c r="AF311" s="177">
        <f t="shared" si="175"/>
        <v>0</v>
      </c>
      <c r="AG311" s="178">
        <f t="shared" si="165"/>
        <v>0</v>
      </c>
      <c r="AH311" s="220">
        <f t="shared" si="176"/>
        <v>0</v>
      </c>
      <c r="AI311" s="179">
        <f t="shared" si="166"/>
        <v>0</v>
      </c>
      <c r="AJ311" s="177">
        <f t="shared" si="177"/>
        <v>0</v>
      </c>
      <c r="AK311" s="178">
        <f t="shared" si="167"/>
        <v>0</v>
      </c>
      <c r="AL311" s="177">
        <f t="shared" si="178"/>
        <v>0</v>
      </c>
      <c r="AM311" s="178">
        <f t="shared" si="168"/>
        <v>0</v>
      </c>
      <c r="AN311" s="220">
        <f t="shared" si="179"/>
        <v>0</v>
      </c>
      <c r="AO311" s="117">
        <f t="shared" si="169"/>
        <v>0</v>
      </c>
    </row>
    <row r="312" spans="1:41" s="65" customFormat="1" ht="15" customHeight="1">
      <c r="A312" s="66">
        <v>25</v>
      </c>
      <c r="B312" s="42">
        <v>25342558</v>
      </c>
      <c r="C312" s="43" t="s">
        <v>294</v>
      </c>
      <c r="D312" s="74">
        <v>19</v>
      </c>
      <c r="E312" s="75">
        <v>2</v>
      </c>
      <c r="F312" s="56"/>
      <c r="G312" s="62"/>
      <c r="H312" s="63">
        <v>334661.81393692305</v>
      </c>
      <c r="I312" s="63">
        <f t="shared" si="180"/>
        <v>344701.66835503076</v>
      </c>
      <c r="J312" s="64">
        <f t="shared" si="181"/>
        <v>430877.08544378844</v>
      </c>
      <c r="K312" s="243">
        <f t="shared" si="155"/>
        <v>0</v>
      </c>
      <c r="L312" s="238"/>
      <c r="M312" s="47">
        <v>1000</v>
      </c>
      <c r="N312" s="175">
        <f t="shared" si="182"/>
        <v>0</v>
      </c>
      <c r="O312" s="178">
        <f t="shared" si="156"/>
        <v>0</v>
      </c>
      <c r="P312" s="177">
        <f t="shared" si="183"/>
        <v>0</v>
      </c>
      <c r="Q312" s="178">
        <f t="shared" si="157"/>
        <v>0</v>
      </c>
      <c r="R312" s="177">
        <f t="shared" si="183"/>
        <v>0</v>
      </c>
      <c r="S312" s="178">
        <f t="shared" si="158"/>
        <v>0</v>
      </c>
      <c r="T312" s="177">
        <f t="shared" si="170"/>
        <v>0</v>
      </c>
      <c r="U312" s="179">
        <f t="shared" si="159"/>
        <v>0</v>
      </c>
      <c r="V312" s="177">
        <f t="shared" si="171"/>
        <v>0</v>
      </c>
      <c r="W312" s="178">
        <f t="shared" si="160"/>
        <v>0</v>
      </c>
      <c r="X312" s="177">
        <f t="shared" si="172"/>
        <v>0</v>
      </c>
      <c r="Y312" s="178">
        <f t="shared" si="161"/>
        <v>0</v>
      </c>
      <c r="Z312" s="177">
        <f t="shared" si="173"/>
        <v>0</v>
      </c>
      <c r="AA312" s="178">
        <f t="shared" si="162"/>
        <v>0</v>
      </c>
      <c r="AB312" s="177">
        <f t="shared" si="174"/>
        <v>0</v>
      </c>
      <c r="AC312" s="178">
        <f t="shared" si="163"/>
        <v>0</v>
      </c>
      <c r="AD312" s="177">
        <f t="shared" si="175"/>
        <v>0</v>
      </c>
      <c r="AE312" s="179">
        <f t="shared" si="164"/>
        <v>0</v>
      </c>
      <c r="AF312" s="177">
        <f t="shared" si="175"/>
        <v>0</v>
      </c>
      <c r="AG312" s="178">
        <f t="shared" si="165"/>
        <v>0</v>
      </c>
      <c r="AH312" s="220">
        <f t="shared" si="176"/>
        <v>0</v>
      </c>
      <c r="AI312" s="179">
        <f t="shared" si="166"/>
        <v>0</v>
      </c>
      <c r="AJ312" s="177">
        <f t="shared" si="177"/>
        <v>0</v>
      </c>
      <c r="AK312" s="178">
        <f t="shared" si="167"/>
        <v>0</v>
      </c>
      <c r="AL312" s="177">
        <f t="shared" si="178"/>
        <v>0</v>
      </c>
      <c r="AM312" s="178">
        <f t="shared" si="168"/>
        <v>0</v>
      </c>
      <c r="AN312" s="220">
        <f t="shared" si="179"/>
        <v>0</v>
      </c>
      <c r="AO312" s="117">
        <f t="shared" si="169"/>
        <v>0</v>
      </c>
    </row>
    <row r="313" spans="1:41" s="65" customFormat="1" ht="15" customHeight="1">
      <c r="A313" s="66">
        <v>26</v>
      </c>
      <c r="B313" s="42">
        <v>25342559</v>
      </c>
      <c r="C313" s="43" t="s">
        <v>295</v>
      </c>
      <c r="D313" s="74">
        <v>19</v>
      </c>
      <c r="E313" s="75">
        <v>2.13</v>
      </c>
      <c r="F313" s="56"/>
      <c r="G313" s="62"/>
      <c r="H313" s="63">
        <v>375167.35308826924</v>
      </c>
      <c r="I313" s="63">
        <f t="shared" si="180"/>
        <v>386422.37368091731</v>
      </c>
      <c r="J313" s="64">
        <f t="shared" si="181"/>
        <v>483027.96710114664</v>
      </c>
      <c r="K313" s="243">
        <f t="shared" si="155"/>
        <v>0</v>
      </c>
      <c r="L313" s="238"/>
      <c r="M313" s="47">
        <v>1000</v>
      </c>
      <c r="N313" s="175">
        <f t="shared" si="182"/>
        <v>0</v>
      </c>
      <c r="O313" s="178">
        <f t="shared" si="156"/>
        <v>0</v>
      </c>
      <c r="P313" s="177">
        <f t="shared" si="183"/>
        <v>0</v>
      </c>
      <c r="Q313" s="178">
        <f t="shared" si="157"/>
        <v>0</v>
      </c>
      <c r="R313" s="177">
        <f t="shared" si="183"/>
        <v>0</v>
      </c>
      <c r="S313" s="178">
        <f t="shared" si="158"/>
        <v>0</v>
      </c>
      <c r="T313" s="177">
        <f t="shared" si="170"/>
        <v>0</v>
      </c>
      <c r="U313" s="179">
        <f t="shared" si="159"/>
        <v>0</v>
      </c>
      <c r="V313" s="177">
        <f t="shared" si="171"/>
        <v>0</v>
      </c>
      <c r="W313" s="178">
        <f t="shared" si="160"/>
        <v>0</v>
      </c>
      <c r="X313" s="177">
        <f t="shared" si="172"/>
        <v>0</v>
      </c>
      <c r="Y313" s="178">
        <f t="shared" si="161"/>
        <v>0</v>
      </c>
      <c r="Z313" s="177">
        <f t="shared" si="173"/>
        <v>0</v>
      </c>
      <c r="AA313" s="178">
        <f t="shared" si="162"/>
        <v>0</v>
      </c>
      <c r="AB313" s="177">
        <f t="shared" si="174"/>
        <v>0</v>
      </c>
      <c r="AC313" s="178">
        <f t="shared" si="163"/>
        <v>0</v>
      </c>
      <c r="AD313" s="177">
        <f t="shared" si="175"/>
        <v>0</v>
      </c>
      <c r="AE313" s="179">
        <f t="shared" si="164"/>
        <v>0</v>
      </c>
      <c r="AF313" s="177">
        <f t="shared" si="175"/>
        <v>0</v>
      </c>
      <c r="AG313" s="178">
        <f t="shared" si="165"/>
        <v>0</v>
      </c>
      <c r="AH313" s="220">
        <f t="shared" si="176"/>
        <v>0</v>
      </c>
      <c r="AI313" s="179">
        <f t="shared" si="166"/>
        <v>0</v>
      </c>
      <c r="AJ313" s="177">
        <f t="shared" si="177"/>
        <v>0</v>
      </c>
      <c r="AK313" s="178">
        <f t="shared" si="167"/>
        <v>0</v>
      </c>
      <c r="AL313" s="177">
        <f t="shared" si="178"/>
        <v>0</v>
      </c>
      <c r="AM313" s="178">
        <f t="shared" si="168"/>
        <v>0</v>
      </c>
      <c r="AN313" s="220">
        <f t="shared" si="179"/>
        <v>0</v>
      </c>
      <c r="AO313" s="117">
        <f t="shared" si="169"/>
        <v>0</v>
      </c>
    </row>
    <row r="314" spans="1:41" s="65" customFormat="1" ht="15" customHeight="1">
      <c r="A314" s="66">
        <v>27</v>
      </c>
      <c r="B314" s="42">
        <v>25342560</v>
      </c>
      <c r="C314" s="43" t="s">
        <v>296</v>
      </c>
      <c r="D314" s="74">
        <v>19</v>
      </c>
      <c r="E314" s="75">
        <v>2.25</v>
      </c>
      <c r="F314" s="56"/>
      <c r="G314" s="62"/>
      <c r="H314" s="63">
        <v>417548.72271143849</v>
      </c>
      <c r="I314" s="63">
        <f t="shared" si="180"/>
        <v>430075.18439278164</v>
      </c>
      <c r="J314" s="64">
        <f t="shared" si="181"/>
        <v>537593.98049097706</v>
      </c>
      <c r="K314" s="243">
        <f t="shared" si="155"/>
        <v>0</v>
      </c>
      <c r="L314" s="238"/>
      <c r="M314" s="47">
        <v>1000</v>
      </c>
      <c r="N314" s="175">
        <f t="shared" si="182"/>
        <v>0</v>
      </c>
      <c r="O314" s="178">
        <f t="shared" si="156"/>
        <v>0</v>
      </c>
      <c r="P314" s="177">
        <f t="shared" si="183"/>
        <v>0</v>
      </c>
      <c r="Q314" s="178">
        <f t="shared" si="157"/>
        <v>0</v>
      </c>
      <c r="R314" s="177">
        <f t="shared" si="183"/>
        <v>0</v>
      </c>
      <c r="S314" s="178">
        <f t="shared" si="158"/>
        <v>0</v>
      </c>
      <c r="T314" s="177">
        <f t="shared" si="170"/>
        <v>0</v>
      </c>
      <c r="U314" s="179">
        <f t="shared" si="159"/>
        <v>0</v>
      </c>
      <c r="V314" s="177">
        <f t="shared" si="171"/>
        <v>0</v>
      </c>
      <c r="W314" s="178">
        <f t="shared" si="160"/>
        <v>0</v>
      </c>
      <c r="X314" s="177">
        <f t="shared" si="172"/>
        <v>0</v>
      </c>
      <c r="Y314" s="178">
        <f t="shared" si="161"/>
        <v>0</v>
      </c>
      <c r="Z314" s="177">
        <f t="shared" si="173"/>
        <v>0</v>
      </c>
      <c r="AA314" s="178">
        <f t="shared" si="162"/>
        <v>0</v>
      </c>
      <c r="AB314" s="177">
        <f t="shared" si="174"/>
        <v>0</v>
      </c>
      <c r="AC314" s="178">
        <f t="shared" si="163"/>
        <v>0</v>
      </c>
      <c r="AD314" s="177">
        <f t="shared" si="175"/>
        <v>0</v>
      </c>
      <c r="AE314" s="179">
        <f t="shared" si="164"/>
        <v>0</v>
      </c>
      <c r="AF314" s="177">
        <f t="shared" si="175"/>
        <v>0</v>
      </c>
      <c r="AG314" s="178">
        <f t="shared" si="165"/>
        <v>0</v>
      </c>
      <c r="AH314" s="220">
        <f t="shared" si="176"/>
        <v>0</v>
      </c>
      <c r="AI314" s="179">
        <f t="shared" si="166"/>
        <v>0</v>
      </c>
      <c r="AJ314" s="177">
        <f t="shared" si="177"/>
        <v>0</v>
      </c>
      <c r="AK314" s="178">
        <f t="shared" si="167"/>
        <v>0</v>
      </c>
      <c r="AL314" s="177">
        <f t="shared" si="178"/>
        <v>0</v>
      </c>
      <c r="AM314" s="178">
        <f t="shared" si="168"/>
        <v>0</v>
      </c>
      <c r="AN314" s="220">
        <f t="shared" si="179"/>
        <v>0</v>
      </c>
      <c r="AO314" s="117">
        <f t="shared" si="169"/>
        <v>0</v>
      </c>
    </row>
    <row r="315" spans="1:41" s="65" customFormat="1" ht="15" customHeight="1">
      <c r="A315" s="66">
        <v>28</v>
      </c>
      <c r="B315" s="42">
        <v>25342561</v>
      </c>
      <c r="C315" s="43" t="s">
        <v>297</v>
      </c>
      <c r="D315" s="74">
        <v>19</v>
      </c>
      <c r="E315" s="75">
        <v>2.2999999999999998</v>
      </c>
      <c r="F315" s="56"/>
      <c r="G315" s="62"/>
      <c r="H315" s="63">
        <v>435727.19516462478</v>
      </c>
      <c r="I315" s="63">
        <f t="shared" si="180"/>
        <v>448799.01101956354</v>
      </c>
      <c r="J315" s="64">
        <f t="shared" si="181"/>
        <v>560998.76377445436</v>
      </c>
      <c r="K315" s="243">
        <f t="shared" si="155"/>
        <v>0</v>
      </c>
      <c r="L315" s="238"/>
      <c r="M315" s="47">
        <v>500</v>
      </c>
      <c r="N315" s="175">
        <f t="shared" si="182"/>
        <v>0</v>
      </c>
      <c r="O315" s="178">
        <f t="shared" si="156"/>
        <v>0</v>
      </c>
      <c r="P315" s="177">
        <f t="shared" si="183"/>
        <v>0</v>
      </c>
      <c r="Q315" s="178">
        <f t="shared" si="157"/>
        <v>0</v>
      </c>
      <c r="R315" s="177">
        <f t="shared" si="183"/>
        <v>0</v>
      </c>
      <c r="S315" s="178">
        <f t="shared" si="158"/>
        <v>0</v>
      </c>
      <c r="T315" s="177">
        <f t="shared" si="170"/>
        <v>0</v>
      </c>
      <c r="U315" s="179">
        <f t="shared" si="159"/>
        <v>0</v>
      </c>
      <c r="V315" s="177">
        <f t="shared" si="171"/>
        <v>0</v>
      </c>
      <c r="W315" s="178">
        <f t="shared" si="160"/>
        <v>0</v>
      </c>
      <c r="X315" s="177">
        <f t="shared" si="172"/>
        <v>0</v>
      </c>
      <c r="Y315" s="178">
        <f t="shared" si="161"/>
        <v>0</v>
      </c>
      <c r="Z315" s="177">
        <f t="shared" si="173"/>
        <v>0</v>
      </c>
      <c r="AA315" s="178">
        <f t="shared" si="162"/>
        <v>0</v>
      </c>
      <c r="AB315" s="177">
        <f t="shared" si="174"/>
        <v>0</v>
      </c>
      <c r="AC315" s="178">
        <f t="shared" si="163"/>
        <v>0</v>
      </c>
      <c r="AD315" s="177">
        <f t="shared" si="175"/>
        <v>0</v>
      </c>
      <c r="AE315" s="179">
        <f t="shared" si="164"/>
        <v>0</v>
      </c>
      <c r="AF315" s="177">
        <f t="shared" si="175"/>
        <v>0</v>
      </c>
      <c r="AG315" s="178">
        <f t="shared" si="165"/>
        <v>0</v>
      </c>
      <c r="AH315" s="220">
        <f t="shared" si="176"/>
        <v>0</v>
      </c>
      <c r="AI315" s="179">
        <f t="shared" si="166"/>
        <v>0</v>
      </c>
      <c r="AJ315" s="177">
        <f t="shared" si="177"/>
        <v>0</v>
      </c>
      <c r="AK315" s="178">
        <f t="shared" si="167"/>
        <v>0</v>
      </c>
      <c r="AL315" s="177">
        <f t="shared" si="178"/>
        <v>0</v>
      </c>
      <c r="AM315" s="178">
        <f t="shared" si="168"/>
        <v>0</v>
      </c>
      <c r="AN315" s="220">
        <f t="shared" si="179"/>
        <v>0</v>
      </c>
      <c r="AO315" s="117">
        <f t="shared" si="169"/>
        <v>0</v>
      </c>
    </row>
    <row r="316" spans="1:41" s="65" customFormat="1" ht="15" customHeight="1">
      <c r="A316" s="66">
        <v>29</v>
      </c>
      <c r="B316" s="42">
        <v>25342562</v>
      </c>
      <c r="C316" s="43" t="s">
        <v>298</v>
      </c>
      <c r="D316" s="74">
        <v>19</v>
      </c>
      <c r="E316" s="75">
        <v>2.5099999999999998</v>
      </c>
      <c r="F316" s="56"/>
      <c r="G316" s="62"/>
      <c r="H316" s="63">
        <v>517077.83828518598</v>
      </c>
      <c r="I316" s="63">
        <f t="shared" si="180"/>
        <v>532590.17343374155</v>
      </c>
      <c r="J316" s="64">
        <f t="shared" si="181"/>
        <v>665737.71679217694</v>
      </c>
      <c r="K316" s="243">
        <f t="shared" si="155"/>
        <v>0</v>
      </c>
      <c r="L316" s="238"/>
      <c r="M316" s="47">
        <v>500</v>
      </c>
      <c r="N316" s="175">
        <f t="shared" si="182"/>
        <v>0</v>
      </c>
      <c r="O316" s="178">
        <f t="shared" si="156"/>
        <v>0</v>
      </c>
      <c r="P316" s="177">
        <f t="shared" si="183"/>
        <v>0</v>
      </c>
      <c r="Q316" s="178">
        <f t="shared" si="157"/>
        <v>0</v>
      </c>
      <c r="R316" s="177">
        <f t="shared" si="183"/>
        <v>0</v>
      </c>
      <c r="S316" s="178">
        <f t="shared" si="158"/>
        <v>0</v>
      </c>
      <c r="T316" s="177">
        <f t="shared" si="170"/>
        <v>0</v>
      </c>
      <c r="U316" s="179">
        <f t="shared" si="159"/>
        <v>0</v>
      </c>
      <c r="V316" s="177">
        <f t="shared" si="171"/>
        <v>0</v>
      </c>
      <c r="W316" s="178">
        <f t="shared" si="160"/>
        <v>0</v>
      </c>
      <c r="X316" s="177">
        <f t="shared" si="172"/>
        <v>0</v>
      </c>
      <c r="Y316" s="178">
        <f t="shared" si="161"/>
        <v>0</v>
      </c>
      <c r="Z316" s="177">
        <f t="shared" si="173"/>
        <v>0</v>
      </c>
      <c r="AA316" s="178">
        <f t="shared" si="162"/>
        <v>0</v>
      </c>
      <c r="AB316" s="177">
        <f t="shared" si="174"/>
        <v>0</v>
      </c>
      <c r="AC316" s="178">
        <f t="shared" si="163"/>
        <v>0</v>
      </c>
      <c r="AD316" s="177">
        <f t="shared" si="175"/>
        <v>0</v>
      </c>
      <c r="AE316" s="179">
        <f t="shared" si="164"/>
        <v>0</v>
      </c>
      <c r="AF316" s="177">
        <f t="shared" si="175"/>
        <v>0</v>
      </c>
      <c r="AG316" s="178">
        <f t="shared" si="165"/>
        <v>0</v>
      </c>
      <c r="AH316" s="220">
        <f t="shared" si="176"/>
        <v>0</v>
      </c>
      <c r="AI316" s="179">
        <f t="shared" si="166"/>
        <v>0</v>
      </c>
      <c r="AJ316" s="177">
        <f t="shared" si="177"/>
        <v>0</v>
      </c>
      <c r="AK316" s="178">
        <f t="shared" si="167"/>
        <v>0</v>
      </c>
      <c r="AL316" s="177">
        <f t="shared" si="178"/>
        <v>0</v>
      </c>
      <c r="AM316" s="178">
        <f t="shared" si="168"/>
        <v>0</v>
      </c>
      <c r="AN316" s="220">
        <f t="shared" si="179"/>
        <v>0</v>
      </c>
      <c r="AO316" s="117">
        <f t="shared" si="169"/>
        <v>0</v>
      </c>
    </row>
    <row r="317" spans="1:41" s="65" customFormat="1" ht="15" customHeight="1">
      <c r="A317" s="66">
        <v>30</v>
      </c>
      <c r="B317" s="42">
        <v>25342563</v>
      </c>
      <c r="C317" s="43" t="s">
        <v>299</v>
      </c>
      <c r="D317" s="74">
        <v>19</v>
      </c>
      <c r="E317" s="75">
        <v>2.6</v>
      </c>
      <c r="F317" s="56"/>
      <c r="G317" s="62"/>
      <c r="H317" s="63">
        <v>555057.10625777068</v>
      </c>
      <c r="I317" s="63">
        <f t="shared" si="180"/>
        <v>571708.81944550376</v>
      </c>
      <c r="J317" s="64">
        <f t="shared" si="181"/>
        <v>714636.02430687961</v>
      </c>
      <c r="K317" s="243">
        <f t="shared" si="155"/>
        <v>0</v>
      </c>
      <c r="L317" s="238"/>
      <c r="M317" s="47">
        <v>500</v>
      </c>
      <c r="N317" s="175">
        <f t="shared" si="182"/>
        <v>0</v>
      </c>
      <c r="O317" s="178">
        <f t="shared" si="156"/>
        <v>0</v>
      </c>
      <c r="P317" s="177">
        <f t="shared" si="183"/>
        <v>0</v>
      </c>
      <c r="Q317" s="178">
        <f t="shared" si="157"/>
        <v>0</v>
      </c>
      <c r="R317" s="177">
        <f t="shared" si="183"/>
        <v>0</v>
      </c>
      <c r="S317" s="178">
        <f t="shared" si="158"/>
        <v>0</v>
      </c>
      <c r="T317" s="177">
        <f t="shared" si="170"/>
        <v>0</v>
      </c>
      <c r="U317" s="179">
        <f t="shared" si="159"/>
        <v>0</v>
      </c>
      <c r="V317" s="177">
        <f t="shared" si="171"/>
        <v>0</v>
      </c>
      <c r="W317" s="178">
        <f t="shared" si="160"/>
        <v>0</v>
      </c>
      <c r="X317" s="177">
        <f t="shared" si="172"/>
        <v>0</v>
      </c>
      <c r="Y317" s="178">
        <f t="shared" si="161"/>
        <v>0</v>
      </c>
      <c r="Z317" s="177">
        <f t="shared" si="173"/>
        <v>0</v>
      </c>
      <c r="AA317" s="178">
        <f t="shared" si="162"/>
        <v>0</v>
      </c>
      <c r="AB317" s="177">
        <f t="shared" si="174"/>
        <v>0</v>
      </c>
      <c r="AC317" s="178">
        <f t="shared" si="163"/>
        <v>0</v>
      </c>
      <c r="AD317" s="177">
        <f t="shared" si="175"/>
        <v>0</v>
      </c>
      <c r="AE317" s="179">
        <f t="shared" si="164"/>
        <v>0</v>
      </c>
      <c r="AF317" s="177">
        <f t="shared" si="175"/>
        <v>0</v>
      </c>
      <c r="AG317" s="178">
        <f t="shared" si="165"/>
        <v>0</v>
      </c>
      <c r="AH317" s="220">
        <f t="shared" si="176"/>
        <v>0</v>
      </c>
      <c r="AI317" s="179">
        <f t="shared" si="166"/>
        <v>0</v>
      </c>
      <c r="AJ317" s="177">
        <f t="shared" si="177"/>
        <v>0</v>
      </c>
      <c r="AK317" s="178">
        <f t="shared" si="167"/>
        <v>0</v>
      </c>
      <c r="AL317" s="177">
        <f t="shared" si="178"/>
        <v>0</v>
      </c>
      <c r="AM317" s="178">
        <f t="shared" si="168"/>
        <v>0</v>
      </c>
      <c r="AN317" s="220">
        <f t="shared" si="179"/>
        <v>0</v>
      </c>
      <c r="AO317" s="117">
        <f t="shared" si="169"/>
        <v>0</v>
      </c>
    </row>
    <row r="318" spans="1:41" s="65" customFormat="1" ht="15" customHeight="1">
      <c r="A318" s="66">
        <v>31</v>
      </c>
      <c r="B318" s="42">
        <v>25342564</v>
      </c>
      <c r="C318" s="43" t="s">
        <v>300</v>
      </c>
      <c r="D318" s="74">
        <v>37</v>
      </c>
      <c r="E318" s="75">
        <v>2.0099999999999998</v>
      </c>
      <c r="F318" s="56"/>
      <c r="G318" s="62"/>
      <c r="H318" s="63">
        <v>645919.90955216403</v>
      </c>
      <c r="I318" s="63">
        <f t="shared" si="180"/>
        <v>665297.50683872891</v>
      </c>
      <c r="J318" s="64">
        <f t="shared" si="181"/>
        <v>831621.88354841108</v>
      </c>
      <c r="K318" s="243">
        <f t="shared" si="155"/>
        <v>0</v>
      </c>
      <c r="L318" s="238"/>
      <c r="M318" s="47">
        <v>500</v>
      </c>
      <c r="N318" s="175">
        <f t="shared" si="182"/>
        <v>0</v>
      </c>
      <c r="O318" s="178">
        <f t="shared" si="156"/>
        <v>0</v>
      </c>
      <c r="P318" s="177">
        <f t="shared" si="183"/>
        <v>0</v>
      </c>
      <c r="Q318" s="178">
        <f t="shared" si="157"/>
        <v>0</v>
      </c>
      <c r="R318" s="177">
        <f t="shared" si="183"/>
        <v>0</v>
      </c>
      <c r="S318" s="178">
        <f t="shared" si="158"/>
        <v>0</v>
      </c>
      <c r="T318" s="177">
        <f t="shared" si="170"/>
        <v>0</v>
      </c>
      <c r="U318" s="179">
        <f t="shared" si="159"/>
        <v>0</v>
      </c>
      <c r="V318" s="177">
        <f t="shared" si="171"/>
        <v>0</v>
      </c>
      <c r="W318" s="178">
        <f t="shared" si="160"/>
        <v>0</v>
      </c>
      <c r="X318" s="177">
        <f t="shared" si="172"/>
        <v>0</v>
      </c>
      <c r="Y318" s="178">
        <f t="shared" si="161"/>
        <v>0</v>
      </c>
      <c r="Z318" s="177">
        <f t="shared" si="173"/>
        <v>0</v>
      </c>
      <c r="AA318" s="178">
        <f t="shared" si="162"/>
        <v>0</v>
      </c>
      <c r="AB318" s="177">
        <f t="shared" si="174"/>
        <v>0</v>
      </c>
      <c r="AC318" s="178">
        <f t="shared" si="163"/>
        <v>0</v>
      </c>
      <c r="AD318" s="177">
        <f t="shared" si="175"/>
        <v>0</v>
      </c>
      <c r="AE318" s="179">
        <f t="shared" si="164"/>
        <v>0</v>
      </c>
      <c r="AF318" s="177">
        <f t="shared" si="175"/>
        <v>0</v>
      </c>
      <c r="AG318" s="178">
        <f t="shared" si="165"/>
        <v>0</v>
      </c>
      <c r="AH318" s="220">
        <f t="shared" si="176"/>
        <v>0</v>
      </c>
      <c r="AI318" s="179">
        <f t="shared" si="166"/>
        <v>0</v>
      </c>
      <c r="AJ318" s="177">
        <f t="shared" si="177"/>
        <v>0</v>
      </c>
      <c r="AK318" s="178">
        <f t="shared" si="167"/>
        <v>0</v>
      </c>
      <c r="AL318" s="177">
        <f t="shared" si="178"/>
        <v>0</v>
      </c>
      <c r="AM318" s="178">
        <f t="shared" si="168"/>
        <v>0</v>
      </c>
      <c r="AN318" s="220">
        <f t="shared" si="179"/>
        <v>0</v>
      </c>
      <c r="AO318" s="117">
        <f t="shared" si="169"/>
        <v>0</v>
      </c>
    </row>
    <row r="319" spans="1:41" s="65" customFormat="1" ht="15" customHeight="1">
      <c r="A319" s="66">
        <v>32</v>
      </c>
      <c r="B319" s="42">
        <v>25342565</v>
      </c>
      <c r="C319" s="43" t="s">
        <v>301</v>
      </c>
      <c r="D319" s="74">
        <v>37</v>
      </c>
      <c r="E319" s="75">
        <v>2.06</v>
      </c>
      <c r="F319" s="56"/>
      <c r="G319" s="62"/>
      <c r="H319" s="63">
        <v>677895.35891838558</v>
      </c>
      <c r="I319" s="63">
        <f t="shared" si="180"/>
        <v>698232.21968593716</v>
      </c>
      <c r="J319" s="64">
        <f t="shared" si="181"/>
        <v>872790.27460742136</v>
      </c>
      <c r="K319" s="243">
        <f t="shared" si="155"/>
        <v>0</v>
      </c>
      <c r="L319" s="238"/>
      <c r="M319" s="47">
        <v>500</v>
      </c>
      <c r="N319" s="175">
        <f t="shared" si="182"/>
        <v>0</v>
      </c>
      <c r="O319" s="178">
        <f t="shared" si="156"/>
        <v>0</v>
      </c>
      <c r="P319" s="177">
        <f t="shared" si="183"/>
        <v>0</v>
      </c>
      <c r="Q319" s="178">
        <f t="shared" si="157"/>
        <v>0</v>
      </c>
      <c r="R319" s="177">
        <f t="shared" si="183"/>
        <v>0</v>
      </c>
      <c r="S319" s="178">
        <f t="shared" si="158"/>
        <v>0</v>
      </c>
      <c r="T319" s="177">
        <f t="shared" si="170"/>
        <v>0</v>
      </c>
      <c r="U319" s="179">
        <f t="shared" si="159"/>
        <v>0</v>
      </c>
      <c r="V319" s="177">
        <f t="shared" si="171"/>
        <v>0</v>
      </c>
      <c r="W319" s="178">
        <f t="shared" si="160"/>
        <v>0</v>
      </c>
      <c r="X319" s="177">
        <f t="shared" si="172"/>
        <v>0</v>
      </c>
      <c r="Y319" s="178">
        <f t="shared" si="161"/>
        <v>0</v>
      </c>
      <c r="Z319" s="177">
        <f t="shared" si="173"/>
        <v>0</v>
      </c>
      <c r="AA319" s="178">
        <f t="shared" si="162"/>
        <v>0</v>
      </c>
      <c r="AB319" s="177">
        <f t="shared" si="174"/>
        <v>0</v>
      </c>
      <c r="AC319" s="178">
        <f t="shared" si="163"/>
        <v>0</v>
      </c>
      <c r="AD319" s="177">
        <f t="shared" si="175"/>
        <v>0</v>
      </c>
      <c r="AE319" s="179">
        <f t="shared" si="164"/>
        <v>0</v>
      </c>
      <c r="AF319" s="177">
        <f t="shared" si="175"/>
        <v>0</v>
      </c>
      <c r="AG319" s="178">
        <f t="shared" si="165"/>
        <v>0</v>
      </c>
      <c r="AH319" s="220">
        <f t="shared" si="176"/>
        <v>0</v>
      </c>
      <c r="AI319" s="179">
        <f t="shared" si="166"/>
        <v>0</v>
      </c>
      <c r="AJ319" s="177">
        <f t="shared" si="177"/>
        <v>0</v>
      </c>
      <c r="AK319" s="178">
        <f t="shared" si="167"/>
        <v>0</v>
      </c>
      <c r="AL319" s="177">
        <f t="shared" si="178"/>
        <v>0</v>
      </c>
      <c r="AM319" s="178">
        <f t="shared" si="168"/>
        <v>0</v>
      </c>
      <c r="AN319" s="220">
        <f t="shared" si="179"/>
        <v>0</v>
      </c>
      <c r="AO319" s="117">
        <f t="shared" si="169"/>
        <v>0</v>
      </c>
    </row>
    <row r="320" spans="1:41" s="65" customFormat="1" ht="15" customHeight="1">
      <c r="A320" s="66">
        <v>33</v>
      </c>
      <c r="B320" s="42">
        <v>25342566</v>
      </c>
      <c r="C320" s="43" t="s">
        <v>302</v>
      </c>
      <c r="D320" s="74">
        <v>37</v>
      </c>
      <c r="E320" s="75">
        <v>2.25</v>
      </c>
      <c r="F320" s="56"/>
      <c r="G320" s="62"/>
      <c r="H320" s="63">
        <v>808211.41746715782</v>
      </c>
      <c r="I320" s="63">
        <f t="shared" si="180"/>
        <v>832457.75999117258</v>
      </c>
      <c r="J320" s="64">
        <f t="shared" si="181"/>
        <v>1040572.1999889656</v>
      </c>
      <c r="K320" s="243">
        <f t="shared" si="155"/>
        <v>0</v>
      </c>
      <c r="L320" s="238"/>
      <c r="M320" s="47">
        <v>500</v>
      </c>
      <c r="N320" s="175">
        <f t="shared" si="182"/>
        <v>0</v>
      </c>
      <c r="O320" s="178">
        <f t="shared" si="156"/>
        <v>0</v>
      </c>
      <c r="P320" s="177">
        <f t="shared" si="183"/>
        <v>0</v>
      </c>
      <c r="Q320" s="178">
        <f t="shared" si="157"/>
        <v>0</v>
      </c>
      <c r="R320" s="177">
        <f t="shared" si="183"/>
        <v>0</v>
      </c>
      <c r="S320" s="178">
        <f t="shared" si="158"/>
        <v>0</v>
      </c>
      <c r="T320" s="177">
        <f t="shared" si="170"/>
        <v>0</v>
      </c>
      <c r="U320" s="179">
        <f t="shared" si="159"/>
        <v>0</v>
      </c>
      <c r="V320" s="177">
        <f t="shared" si="171"/>
        <v>0</v>
      </c>
      <c r="W320" s="178">
        <f t="shared" si="160"/>
        <v>0</v>
      </c>
      <c r="X320" s="177">
        <f t="shared" si="172"/>
        <v>0</v>
      </c>
      <c r="Y320" s="178">
        <f t="shared" si="161"/>
        <v>0</v>
      </c>
      <c r="Z320" s="177">
        <f t="shared" si="173"/>
        <v>0</v>
      </c>
      <c r="AA320" s="178">
        <f t="shared" si="162"/>
        <v>0</v>
      </c>
      <c r="AB320" s="177">
        <f t="shared" si="174"/>
        <v>0</v>
      </c>
      <c r="AC320" s="178">
        <f t="shared" si="163"/>
        <v>0</v>
      </c>
      <c r="AD320" s="177">
        <f t="shared" si="175"/>
        <v>0</v>
      </c>
      <c r="AE320" s="179">
        <f t="shared" si="164"/>
        <v>0</v>
      </c>
      <c r="AF320" s="177">
        <f t="shared" si="175"/>
        <v>0</v>
      </c>
      <c r="AG320" s="178">
        <f t="shared" si="165"/>
        <v>0</v>
      </c>
      <c r="AH320" s="220">
        <f t="shared" si="176"/>
        <v>0</v>
      </c>
      <c r="AI320" s="179">
        <f t="shared" si="166"/>
        <v>0</v>
      </c>
      <c r="AJ320" s="177">
        <f t="shared" si="177"/>
        <v>0</v>
      </c>
      <c r="AK320" s="178">
        <f t="shared" si="167"/>
        <v>0</v>
      </c>
      <c r="AL320" s="177">
        <f t="shared" si="178"/>
        <v>0</v>
      </c>
      <c r="AM320" s="178">
        <f t="shared" si="168"/>
        <v>0</v>
      </c>
      <c r="AN320" s="220">
        <f t="shared" si="179"/>
        <v>0</v>
      </c>
      <c r="AO320" s="117">
        <f t="shared" si="169"/>
        <v>0</v>
      </c>
    </row>
    <row r="321" spans="1:41" s="65" customFormat="1" ht="15" customHeight="1">
      <c r="A321" s="66">
        <v>34</v>
      </c>
      <c r="B321" s="42">
        <v>25342567</v>
      </c>
      <c r="C321" s="43" t="s">
        <v>303</v>
      </c>
      <c r="D321" s="74">
        <v>37</v>
      </c>
      <c r="E321" s="75">
        <v>2.5099999999999998</v>
      </c>
      <c r="F321" s="56"/>
      <c r="G321" s="62"/>
      <c r="H321" s="63">
        <v>1005316.305144367</v>
      </c>
      <c r="I321" s="63">
        <f t="shared" si="180"/>
        <v>1035475.7942986981</v>
      </c>
      <c r="J321" s="64">
        <f t="shared" si="181"/>
        <v>1294344.7428733725</v>
      </c>
      <c r="K321" s="243">
        <f t="shared" si="155"/>
        <v>0</v>
      </c>
      <c r="L321" s="238"/>
      <c r="M321" s="47">
        <v>500</v>
      </c>
      <c r="N321" s="175">
        <f t="shared" si="182"/>
        <v>0</v>
      </c>
      <c r="O321" s="178">
        <f t="shared" si="156"/>
        <v>0</v>
      </c>
      <c r="P321" s="177">
        <f t="shared" si="183"/>
        <v>0</v>
      </c>
      <c r="Q321" s="178">
        <f t="shared" si="157"/>
        <v>0</v>
      </c>
      <c r="R321" s="177">
        <f t="shared" si="183"/>
        <v>0</v>
      </c>
      <c r="S321" s="178">
        <f t="shared" si="158"/>
        <v>0</v>
      </c>
      <c r="T321" s="177">
        <f t="shared" si="170"/>
        <v>0</v>
      </c>
      <c r="U321" s="179">
        <f t="shared" si="159"/>
        <v>0</v>
      </c>
      <c r="V321" s="177">
        <f t="shared" si="171"/>
        <v>0</v>
      </c>
      <c r="W321" s="178">
        <f t="shared" si="160"/>
        <v>0</v>
      </c>
      <c r="X321" s="177">
        <f t="shared" si="172"/>
        <v>0</v>
      </c>
      <c r="Y321" s="178">
        <f t="shared" si="161"/>
        <v>0</v>
      </c>
      <c r="Z321" s="177">
        <f t="shared" si="173"/>
        <v>0</v>
      </c>
      <c r="AA321" s="178">
        <f t="shared" si="162"/>
        <v>0</v>
      </c>
      <c r="AB321" s="177">
        <f t="shared" si="174"/>
        <v>0</v>
      </c>
      <c r="AC321" s="178">
        <f t="shared" si="163"/>
        <v>0</v>
      </c>
      <c r="AD321" s="177">
        <f t="shared" si="175"/>
        <v>0</v>
      </c>
      <c r="AE321" s="179">
        <f t="shared" si="164"/>
        <v>0</v>
      </c>
      <c r="AF321" s="177">
        <f t="shared" si="175"/>
        <v>0</v>
      </c>
      <c r="AG321" s="178">
        <f t="shared" si="165"/>
        <v>0</v>
      </c>
      <c r="AH321" s="220">
        <f t="shared" si="176"/>
        <v>0</v>
      </c>
      <c r="AI321" s="179">
        <f t="shared" si="166"/>
        <v>0</v>
      </c>
      <c r="AJ321" s="177">
        <f t="shared" si="177"/>
        <v>0</v>
      </c>
      <c r="AK321" s="178">
        <f t="shared" si="167"/>
        <v>0</v>
      </c>
      <c r="AL321" s="177">
        <f t="shared" si="178"/>
        <v>0</v>
      </c>
      <c r="AM321" s="178">
        <f t="shared" si="168"/>
        <v>0</v>
      </c>
      <c r="AN321" s="220">
        <f t="shared" si="179"/>
        <v>0</v>
      </c>
      <c r="AO321" s="117">
        <f t="shared" si="169"/>
        <v>0</v>
      </c>
    </row>
    <row r="322" spans="1:41" s="65" customFormat="1" ht="15" customHeight="1">
      <c r="A322" s="66">
        <v>35</v>
      </c>
      <c r="B322" s="42">
        <v>25342568</v>
      </c>
      <c r="C322" s="43" t="s">
        <v>304</v>
      </c>
      <c r="D322" s="74">
        <v>37</v>
      </c>
      <c r="E322" s="75">
        <v>2.6</v>
      </c>
      <c r="F322" s="56"/>
      <c r="G322" s="62"/>
      <c r="H322" s="63">
        <v>1078998.8940119394</v>
      </c>
      <c r="I322" s="63">
        <f t="shared" si="180"/>
        <v>1111368.8608322977</v>
      </c>
      <c r="J322" s="64">
        <f t="shared" si="181"/>
        <v>1389211.076040372</v>
      </c>
      <c r="K322" s="243">
        <f t="shared" si="155"/>
        <v>0</v>
      </c>
      <c r="L322" s="238"/>
      <c r="M322" s="47">
        <v>250</v>
      </c>
      <c r="N322" s="175">
        <f t="shared" si="182"/>
        <v>0</v>
      </c>
      <c r="O322" s="178">
        <f t="shared" si="156"/>
        <v>0</v>
      </c>
      <c r="P322" s="177">
        <f t="shared" si="183"/>
        <v>0</v>
      </c>
      <c r="Q322" s="178">
        <f t="shared" si="157"/>
        <v>0</v>
      </c>
      <c r="R322" s="177">
        <f t="shared" si="183"/>
        <v>0</v>
      </c>
      <c r="S322" s="178">
        <f t="shared" si="158"/>
        <v>0</v>
      </c>
      <c r="T322" s="177">
        <f t="shared" si="170"/>
        <v>0</v>
      </c>
      <c r="U322" s="179">
        <f t="shared" si="159"/>
        <v>0</v>
      </c>
      <c r="V322" s="177">
        <f t="shared" si="171"/>
        <v>0</v>
      </c>
      <c r="W322" s="178">
        <f t="shared" si="160"/>
        <v>0</v>
      </c>
      <c r="X322" s="177">
        <f t="shared" si="172"/>
        <v>0</v>
      </c>
      <c r="Y322" s="178">
        <f t="shared" si="161"/>
        <v>0</v>
      </c>
      <c r="Z322" s="177">
        <f t="shared" si="173"/>
        <v>0</v>
      </c>
      <c r="AA322" s="178">
        <f t="shared" si="162"/>
        <v>0</v>
      </c>
      <c r="AB322" s="177">
        <f t="shared" si="174"/>
        <v>0</v>
      </c>
      <c r="AC322" s="178">
        <f t="shared" si="163"/>
        <v>0</v>
      </c>
      <c r="AD322" s="177">
        <f t="shared" si="175"/>
        <v>0</v>
      </c>
      <c r="AE322" s="179">
        <f t="shared" si="164"/>
        <v>0</v>
      </c>
      <c r="AF322" s="177">
        <f t="shared" si="175"/>
        <v>0</v>
      </c>
      <c r="AG322" s="178">
        <f t="shared" si="165"/>
        <v>0</v>
      </c>
      <c r="AH322" s="220">
        <f t="shared" si="176"/>
        <v>0</v>
      </c>
      <c r="AI322" s="179">
        <f t="shared" si="166"/>
        <v>0</v>
      </c>
      <c r="AJ322" s="177">
        <f t="shared" si="177"/>
        <v>0</v>
      </c>
      <c r="AK322" s="178">
        <f t="shared" si="167"/>
        <v>0</v>
      </c>
      <c r="AL322" s="177">
        <f t="shared" si="178"/>
        <v>0</v>
      </c>
      <c r="AM322" s="178">
        <f t="shared" si="168"/>
        <v>0</v>
      </c>
      <c r="AN322" s="220">
        <f t="shared" si="179"/>
        <v>0</v>
      </c>
      <c r="AO322" s="117">
        <f t="shared" si="169"/>
        <v>0</v>
      </c>
    </row>
    <row r="323" spans="1:41" s="65" customFormat="1" ht="15" customHeight="1">
      <c r="A323" s="66">
        <v>36</v>
      </c>
      <c r="B323" s="42">
        <v>25342569</v>
      </c>
      <c r="C323" s="43" t="s">
        <v>305</v>
      </c>
      <c r="D323" s="74">
        <v>37</v>
      </c>
      <c r="E323" s="75">
        <v>2.84</v>
      </c>
      <c r="F323" s="56"/>
      <c r="G323" s="62"/>
      <c r="H323" s="63">
        <v>1284995.7488604907</v>
      </c>
      <c r="I323" s="63">
        <f t="shared" si="180"/>
        <v>1323545.6213263054</v>
      </c>
      <c r="J323" s="64">
        <f t="shared" si="181"/>
        <v>1654432.0266578817</v>
      </c>
      <c r="K323" s="243">
        <f t="shared" si="155"/>
        <v>0</v>
      </c>
      <c r="L323" s="238"/>
      <c r="M323" s="47">
        <v>250</v>
      </c>
      <c r="N323" s="175">
        <f t="shared" si="182"/>
        <v>0</v>
      </c>
      <c r="O323" s="178">
        <f t="shared" si="156"/>
        <v>0</v>
      </c>
      <c r="P323" s="177">
        <f t="shared" si="183"/>
        <v>0</v>
      </c>
      <c r="Q323" s="178">
        <f t="shared" si="157"/>
        <v>0</v>
      </c>
      <c r="R323" s="177">
        <f t="shared" si="183"/>
        <v>0</v>
      </c>
      <c r="S323" s="178">
        <f t="shared" si="158"/>
        <v>0</v>
      </c>
      <c r="T323" s="177">
        <f t="shared" si="170"/>
        <v>0</v>
      </c>
      <c r="U323" s="179">
        <f t="shared" si="159"/>
        <v>0</v>
      </c>
      <c r="V323" s="177">
        <f t="shared" si="171"/>
        <v>0</v>
      </c>
      <c r="W323" s="178">
        <f t="shared" si="160"/>
        <v>0</v>
      </c>
      <c r="X323" s="177">
        <f t="shared" si="172"/>
        <v>0</v>
      </c>
      <c r="Y323" s="178">
        <f t="shared" si="161"/>
        <v>0</v>
      </c>
      <c r="Z323" s="177">
        <f t="shared" si="173"/>
        <v>0</v>
      </c>
      <c r="AA323" s="178">
        <f t="shared" si="162"/>
        <v>0</v>
      </c>
      <c r="AB323" s="177">
        <f t="shared" si="174"/>
        <v>0</v>
      </c>
      <c r="AC323" s="178">
        <f t="shared" si="163"/>
        <v>0</v>
      </c>
      <c r="AD323" s="177">
        <f t="shared" si="175"/>
        <v>0</v>
      </c>
      <c r="AE323" s="179">
        <f t="shared" si="164"/>
        <v>0</v>
      </c>
      <c r="AF323" s="177">
        <f t="shared" si="175"/>
        <v>0</v>
      </c>
      <c r="AG323" s="178">
        <f t="shared" si="165"/>
        <v>0</v>
      </c>
      <c r="AH323" s="220">
        <f t="shared" si="176"/>
        <v>0</v>
      </c>
      <c r="AI323" s="179">
        <f t="shared" si="166"/>
        <v>0</v>
      </c>
      <c r="AJ323" s="177">
        <f t="shared" si="177"/>
        <v>0</v>
      </c>
      <c r="AK323" s="178">
        <f t="shared" si="167"/>
        <v>0</v>
      </c>
      <c r="AL323" s="177">
        <f t="shared" si="178"/>
        <v>0</v>
      </c>
      <c r="AM323" s="178">
        <f t="shared" si="168"/>
        <v>0</v>
      </c>
      <c r="AN323" s="220">
        <f t="shared" si="179"/>
        <v>0</v>
      </c>
      <c r="AO323" s="117">
        <f t="shared" si="169"/>
        <v>0</v>
      </c>
    </row>
    <row r="324" spans="1:41" s="65" customFormat="1" ht="15" customHeight="1">
      <c r="A324" s="66">
        <v>37</v>
      </c>
      <c r="B324" s="42">
        <v>25342570</v>
      </c>
      <c r="C324" s="43" t="s">
        <v>306</v>
      </c>
      <c r="D324" s="74">
        <v>37</v>
      </c>
      <c r="E324" s="75">
        <v>2.9</v>
      </c>
      <c r="F324" s="56"/>
      <c r="G324" s="62"/>
      <c r="H324" s="63">
        <v>1339136.9787766335</v>
      </c>
      <c r="I324" s="63">
        <f t="shared" si="180"/>
        <v>1379311.0881399326</v>
      </c>
      <c r="J324" s="64">
        <f t="shared" si="181"/>
        <v>1724138.8601749158</v>
      </c>
      <c r="K324" s="243">
        <f t="shared" si="155"/>
        <v>0</v>
      </c>
      <c r="L324" s="238"/>
      <c r="M324" s="47">
        <v>250</v>
      </c>
      <c r="N324" s="175">
        <f t="shared" si="182"/>
        <v>0</v>
      </c>
      <c r="O324" s="178">
        <f t="shared" si="156"/>
        <v>0</v>
      </c>
      <c r="P324" s="177">
        <f t="shared" si="183"/>
        <v>0</v>
      </c>
      <c r="Q324" s="178">
        <f t="shared" si="157"/>
        <v>0</v>
      </c>
      <c r="R324" s="177">
        <f t="shared" si="183"/>
        <v>0</v>
      </c>
      <c r="S324" s="178">
        <f t="shared" si="158"/>
        <v>0</v>
      </c>
      <c r="T324" s="177">
        <f t="shared" si="170"/>
        <v>0</v>
      </c>
      <c r="U324" s="179">
        <f t="shared" si="159"/>
        <v>0</v>
      </c>
      <c r="V324" s="177">
        <f t="shared" si="171"/>
        <v>0</v>
      </c>
      <c r="W324" s="178">
        <f t="shared" si="160"/>
        <v>0</v>
      </c>
      <c r="X324" s="177">
        <f t="shared" si="172"/>
        <v>0</v>
      </c>
      <c r="Y324" s="178">
        <f t="shared" si="161"/>
        <v>0</v>
      </c>
      <c r="Z324" s="177">
        <f t="shared" si="173"/>
        <v>0</v>
      </c>
      <c r="AA324" s="178">
        <f t="shared" si="162"/>
        <v>0</v>
      </c>
      <c r="AB324" s="177">
        <f t="shared" si="174"/>
        <v>0</v>
      </c>
      <c r="AC324" s="178">
        <f t="shared" si="163"/>
        <v>0</v>
      </c>
      <c r="AD324" s="177">
        <f t="shared" si="175"/>
        <v>0</v>
      </c>
      <c r="AE324" s="179">
        <f t="shared" si="164"/>
        <v>0</v>
      </c>
      <c r="AF324" s="177">
        <f t="shared" si="175"/>
        <v>0</v>
      </c>
      <c r="AG324" s="178">
        <f t="shared" si="165"/>
        <v>0</v>
      </c>
      <c r="AH324" s="220">
        <f t="shared" si="176"/>
        <v>0</v>
      </c>
      <c r="AI324" s="179">
        <f t="shared" si="166"/>
        <v>0</v>
      </c>
      <c r="AJ324" s="177">
        <f t="shared" si="177"/>
        <v>0</v>
      </c>
      <c r="AK324" s="178">
        <f t="shared" si="167"/>
        <v>0</v>
      </c>
      <c r="AL324" s="177">
        <f t="shared" si="178"/>
        <v>0</v>
      </c>
      <c r="AM324" s="178">
        <f t="shared" si="168"/>
        <v>0</v>
      </c>
      <c r="AN324" s="220">
        <f t="shared" si="179"/>
        <v>0</v>
      </c>
      <c r="AO324" s="117">
        <f t="shared" si="169"/>
        <v>0</v>
      </c>
    </row>
    <row r="325" spans="1:41" s="65" customFormat="1" ht="15" customHeight="1">
      <c r="A325" s="66">
        <v>38</v>
      </c>
      <c r="B325" s="42">
        <v>25342571</v>
      </c>
      <c r="C325" s="43" t="s">
        <v>307</v>
      </c>
      <c r="D325" s="74">
        <v>37</v>
      </c>
      <c r="E325" s="75">
        <v>3.15</v>
      </c>
      <c r="F325" s="56"/>
      <c r="G325" s="62"/>
      <c r="H325" s="63">
        <v>1577562.0242872499</v>
      </c>
      <c r="I325" s="63">
        <f t="shared" si="180"/>
        <v>1624888.8850158674</v>
      </c>
      <c r="J325" s="64">
        <f t="shared" si="181"/>
        <v>2031111.1062698341</v>
      </c>
      <c r="K325" s="243">
        <f t="shared" si="155"/>
        <v>0</v>
      </c>
      <c r="L325" s="238"/>
      <c r="M325" s="47">
        <v>250</v>
      </c>
      <c r="N325" s="175">
        <f t="shared" si="182"/>
        <v>0</v>
      </c>
      <c r="O325" s="178">
        <f t="shared" si="156"/>
        <v>0</v>
      </c>
      <c r="P325" s="177">
        <f t="shared" si="183"/>
        <v>0</v>
      </c>
      <c r="Q325" s="178">
        <f t="shared" si="157"/>
        <v>0</v>
      </c>
      <c r="R325" s="177">
        <f t="shared" si="183"/>
        <v>0</v>
      </c>
      <c r="S325" s="178">
        <f t="shared" si="158"/>
        <v>0</v>
      </c>
      <c r="T325" s="177">
        <f t="shared" si="170"/>
        <v>0</v>
      </c>
      <c r="U325" s="179">
        <f t="shared" si="159"/>
        <v>0</v>
      </c>
      <c r="V325" s="177">
        <f t="shared" si="171"/>
        <v>0</v>
      </c>
      <c r="W325" s="178">
        <f t="shared" si="160"/>
        <v>0</v>
      </c>
      <c r="X325" s="177">
        <f t="shared" si="172"/>
        <v>0</v>
      </c>
      <c r="Y325" s="178">
        <f t="shared" si="161"/>
        <v>0</v>
      </c>
      <c r="Z325" s="177">
        <f t="shared" si="173"/>
        <v>0</v>
      </c>
      <c r="AA325" s="178">
        <f t="shared" si="162"/>
        <v>0</v>
      </c>
      <c r="AB325" s="177">
        <f t="shared" si="174"/>
        <v>0</v>
      </c>
      <c r="AC325" s="178">
        <f t="shared" si="163"/>
        <v>0</v>
      </c>
      <c r="AD325" s="177">
        <f t="shared" si="175"/>
        <v>0</v>
      </c>
      <c r="AE325" s="179">
        <f t="shared" si="164"/>
        <v>0</v>
      </c>
      <c r="AF325" s="177">
        <f t="shared" si="175"/>
        <v>0</v>
      </c>
      <c r="AG325" s="178">
        <f t="shared" si="165"/>
        <v>0</v>
      </c>
      <c r="AH325" s="220">
        <f t="shared" si="176"/>
        <v>0</v>
      </c>
      <c r="AI325" s="179">
        <f t="shared" si="166"/>
        <v>0</v>
      </c>
      <c r="AJ325" s="177">
        <f t="shared" si="177"/>
        <v>0</v>
      </c>
      <c r="AK325" s="178">
        <f t="shared" si="167"/>
        <v>0</v>
      </c>
      <c r="AL325" s="177">
        <f t="shared" si="178"/>
        <v>0</v>
      </c>
      <c r="AM325" s="178">
        <f t="shared" si="168"/>
        <v>0</v>
      </c>
      <c r="AN325" s="220">
        <f t="shared" si="179"/>
        <v>0</v>
      </c>
      <c r="AO325" s="117">
        <f t="shared" si="169"/>
        <v>0</v>
      </c>
    </row>
    <row r="326" spans="1:41" s="65" customFormat="1" ht="15" customHeight="1" thickBot="1">
      <c r="A326" s="67">
        <v>39</v>
      </c>
      <c r="B326" s="44">
        <v>25342572</v>
      </c>
      <c r="C326" s="45" t="s">
        <v>308</v>
      </c>
      <c r="D326" s="76">
        <v>37</v>
      </c>
      <c r="E326" s="77">
        <v>3.66</v>
      </c>
      <c r="F326" s="58"/>
      <c r="G326" s="69"/>
      <c r="H326" s="70">
        <v>2124732.4710431392</v>
      </c>
      <c r="I326" s="70">
        <f t="shared" si="180"/>
        <v>2188474.4451744333</v>
      </c>
      <c r="J326" s="71">
        <f t="shared" si="181"/>
        <v>2735593.0564680416</v>
      </c>
      <c r="K326" s="246">
        <f t="shared" si="155"/>
        <v>0</v>
      </c>
      <c r="L326" s="240"/>
      <c r="M326" s="48">
        <v>200</v>
      </c>
      <c r="N326" s="180">
        <f t="shared" si="182"/>
        <v>0</v>
      </c>
      <c r="O326" s="178">
        <f t="shared" si="156"/>
        <v>0</v>
      </c>
      <c r="P326" s="177">
        <f t="shared" si="183"/>
        <v>0</v>
      </c>
      <c r="Q326" s="178">
        <f t="shared" si="157"/>
        <v>0</v>
      </c>
      <c r="R326" s="177">
        <f t="shared" si="183"/>
        <v>0</v>
      </c>
      <c r="S326" s="178">
        <f t="shared" si="158"/>
        <v>0</v>
      </c>
      <c r="T326" s="177">
        <f t="shared" si="170"/>
        <v>0</v>
      </c>
      <c r="U326" s="179">
        <f t="shared" si="159"/>
        <v>0</v>
      </c>
      <c r="V326" s="177">
        <f t="shared" si="171"/>
        <v>0</v>
      </c>
      <c r="W326" s="178">
        <f t="shared" si="160"/>
        <v>0</v>
      </c>
      <c r="X326" s="177">
        <f t="shared" si="172"/>
        <v>0</v>
      </c>
      <c r="Y326" s="178">
        <f t="shared" si="161"/>
        <v>0</v>
      </c>
      <c r="Z326" s="177">
        <f t="shared" si="173"/>
        <v>0</v>
      </c>
      <c r="AA326" s="178">
        <f t="shared" si="162"/>
        <v>0</v>
      </c>
      <c r="AB326" s="177">
        <f t="shared" si="174"/>
        <v>0</v>
      </c>
      <c r="AC326" s="178">
        <f t="shared" si="163"/>
        <v>0</v>
      </c>
      <c r="AD326" s="177">
        <f t="shared" si="175"/>
        <v>0</v>
      </c>
      <c r="AE326" s="179">
        <f t="shared" si="164"/>
        <v>0</v>
      </c>
      <c r="AF326" s="177">
        <f t="shared" si="175"/>
        <v>0</v>
      </c>
      <c r="AG326" s="178">
        <f t="shared" si="165"/>
        <v>0</v>
      </c>
      <c r="AH326" s="220">
        <f t="shared" si="176"/>
        <v>0</v>
      </c>
      <c r="AI326" s="179">
        <f t="shared" si="166"/>
        <v>0</v>
      </c>
      <c r="AJ326" s="177">
        <f t="shared" si="177"/>
        <v>0</v>
      </c>
      <c r="AK326" s="178">
        <f t="shared" si="167"/>
        <v>0</v>
      </c>
      <c r="AL326" s="177">
        <f t="shared" si="178"/>
        <v>0</v>
      </c>
      <c r="AM326" s="178">
        <f t="shared" si="168"/>
        <v>0</v>
      </c>
      <c r="AN326" s="220">
        <f t="shared" si="179"/>
        <v>0</v>
      </c>
      <c r="AO326" s="117">
        <f t="shared" si="169"/>
        <v>0</v>
      </c>
    </row>
    <row r="327" spans="1:41" s="139" customFormat="1" ht="15" customHeight="1" thickTop="1">
      <c r="A327" s="151" t="s">
        <v>760</v>
      </c>
      <c r="B327" s="129"/>
      <c r="C327" s="130"/>
      <c r="D327" s="131"/>
      <c r="E327" s="132"/>
      <c r="F327" s="133"/>
      <c r="G327" s="134"/>
      <c r="H327" s="135"/>
      <c r="I327" s="135"/>
      <c r="J327" s="135"/>
      <c r="K327" s="245"/>
      <c r="L327" s="136"/>
      <c r="M327" s="184"/>
      <c r="N327" s="201"/>
      <c r="O327" s="202"/>
      <c r="P327" s="187"/>
      <c r="Q327" s="185"/>
      <c r="R327" s="187"/>
      <c r="S327" s="185"/>
      <c r="T327" s="187"/>
      <c r="U327" s="136"/>
      <c r="V327" s="187"/>
      <c r="W327" s="185"/>
      <c r="X327" s="187"/>
      <c r="Y327" s="185"/>
      <c r="Z327" s="187"/>
      <c r="AA327" s="185"/>
      <c r="AB327" s="187"/>
      <c r="AC327" s="185"/>
      <c r="AD327" s="187"/>
      <c r="AE327" s="136"/>
      <c r="AF327" s="226"/>
      <c r="AG327" s="210"/>
      <c r="AH327" s="209"/>
      <c r="AI327" s="136"/>
      <c r="AJ327" s="226"/>
      <c r="AK327" s="210">
        <f t="shared" si="167"/>
        <v>0</v>
      </c>
      <c r="AL327" s="226"/>
      <c r="AM327" s="210">
        <f t="shared" si="168"/>
        <v>0</v>
      </c>
      <c r="AN327" s="209"/>
      <c r="AO327" s="138">
        <f t="shared" si="169"/>
        <v>0</v>
      </c>
    </row>
    <row r="328" spans="1:41" s="65" customFormat="1" ht="15" customHeight="1">
      <c r="A328" s="60">
        <v>1</v>
      </c>
      <c r="B328" s="40">
        <v>25372501</v>
      </c>
      <c r="C328" s="41" t="s">
        <v>309</v>
      </c>
      <c r="D328" s="78">
        <v>7</v>
      </c>
      <c r="E328" s="79">
        <v>0.67</v>
      </c>
      <c r="F328" s="106">
        <v>7</v>
      </c>
      <c r="G328" s="79">
        <v>0.52</v>
      </c>
      <c r="H328" s="82">
        <v>20294.253688058609</v>
      </c>
      <c r="I328" s="82">
        <f>H328*1.03</f>
        <v>20903.081298700366</v>
      </c>
      <c r="J328" s="83">
        <f>I328/0.8</f>
        <v>26128.851623375456</v>
      </c>
      <c r="K328" s="242">
        <f t="shared" si="155"/>
        <v>0</v>
      </c>
      <c r="L328" s="237"/>
      <c r="M328" s="127">
        <v>2000</v>
      </c>
      <c r="N328" s="175">
        <f t="shared" si="182"/>
        <v>0</v>
      </c>
      <c r="O328" s="178">
        <f t="shared" si="156"/>
        <v>0</v>
      </c>
      <c r="P328" s="177">
        <f t="shared" si="183"/>
        <v>0</v>
      </c>
      <c r="Q328" s="178">
        <f t="shared" si="157"/>
        <v>0</v>
      </c>
      <c r="R328" s="177">
        <f t="shared" si="183"/>
        <v>0</v>
      </c>
      <c r="S328" s="178">
        <f t="shared" si="158"/>
        <v>0</v>
      </c>
      <c r="T328" s="177">
        <f t="shared" ref="T328:T375" si="184">U328/1.1</f>
        <v>0</v>
      </c>
      <c r="U328" s="179">
        <f t="shared" si="159"/>
        <v>0</v>
      </c>
      <c r="V328" s="177">
        <f t="shared" ref="V328:V375" si="185">W328/1.1</f>
        <v>0</v>
      </c>
      <c r="W328" s="178">
        <f t="shared" si="160"/>
        <v>0</v>
      </c>
      <c r="X328" s="177">
        <f t="shared" ref="X328:X375" si="186">Y328/1.1</f>
        <v>0</v>
      </c>
      <c r="Y328" s="178">
        <f t="shared" si="161"/>
        <v>0</v>
      </c>
      <c r="Z328" s="177">
        <f t="shared" ref="Z328:Z375" si="187">AA328/1.1</f>
        <v>0</v>
      </c>
      <c r="AA328" s="178">
        <f t="shared" si="162"/>
        <v>0</v>
      </c>
      <c r="AB328" s="177">
        <f t="shared" ref="AB328:AB375" si="188">AC328/1.1</f>
        <v>0</v>
      </c>
      <c r="AC328" s="178">
        <f t="shared" si="163"/>
        <v>0</v>
      </c>
      <c r="AD328" s="177">
        <f t="shared" ref="AD328:AF375" si="189">AE328/1.1</f>
        <v>0</v>
      </c>
      <c r="AE328" s="179">
        <f t="shared" si="164"/>
        <v>0</v>
      </c>
      <c r="AF328" s="177">
        <f t="shared" si="189"/>
        <v>0</v>
      </c>
      <c r="AG328" s="178">
        <f t="shared" si="165"/>
        <v>0</v>
      </c>
      <c r="AH328" s="220">
        <f t="shared" ref="AH328:AH375" si="190">AI328/1.1</f>
        <v>0</v>
      </c>
      <c r="AI328" s="179">
        <f t="shared" si="166"/>
        <v>0</v>
      </c>
      <c r="AJ328" s="177">
        <f t="shared" ref="AJ328:AJ375" si="191">AK328/1.1</f>
        <v>0</v>
      </c>
      <c r="AK328" s="178">
        <f t="shared" si="167"/>
        <v>0</v>
      </c>
      <c r="AL328" s="177">
        <f t="shared" ref="AL328:AL375" si="192">AM328/1.1</f>
        <v>0</v>
      </c>
      <c r="AM328" s="178">
        <f t="shared" si="168"/>
        <v>0</v>
      </c>
      <c r="AN328" s="220">
        <f t="shared" ref="AN328:AN375" si="193">AO328/1.1</f>
        <v>0</v>
      </c>
      <c r="AO328" s="117">
        <f t="shared" si="169"/>
        <v>0</v>
      </c>
    </row>
    <row r="329" spans="1:41" s="65" customFormat="1" ht="15" customHeight="1">
      <c r="A329" s="66">
        <v>2</v>
      </c>
      <c r="B329" s="42">
        <v>25372502</v>
      </c>
      <c r="C329" s="43" t="s">
        <v>310</v>
      </c>
      <c r="D329" s="74">
        <v>7</v>
      </c>
      <c r="E329" s="75">
        <v>0.85</v>
      </c>
      <c r="F329" s="55">
        <v>7</v>
      </c>
      <c r="G329" s="75">
        <v>0.67</v>
      </c>
      <c r="H329" s="63">
        <v>30631.670686757323</v>
      </c>
      <c r="I329" s="63">
        <f t="shared" ref="I329:I375" si="194">H329*1.03</f>
        <v>31550.620807360043</v>
      </c>
      <c r="J329" s="64">
        <f t="shared" ref="J329:J375" si="195">I329/0.8</f>
        <v>39438.276009200054</v>
      </c>
      <c r="K329" s="243">
        <f t="shared" si="155"/>
        <v>0</v>
      </c>
      <c r="L329" s="238"/>
      <c r="M329" s="47">
        <v>2000</v>
      </c>
      <c r="N329" s="175">
        <f t="shared" si="182"/>
        <v>0</v>
      </c>
      <c r="O329" s="178">
        <f t="shared" si="156"/>
        <v>0</v>
      </c>
      <c r="P329" s="177">
        <f t="shared" si="183"/>
        <v>0</v>
      </c>
      <c r="Q329" s="178">
        <f t="shared" si="157"/>
        <v>0</v>
      </c>
      <c r="R329" s="177">
        <f t="shared" si="183"/>
        <v>0</v>
      </c>
      <c r="S329" s="178">
        <f t="shared" si="158"/>
        <v>0</v>
      </c>
      <c r="T329" s="177">
        <f t="shared" si="184"/>
        <v>0</v>
      </c>
      <c r="U329" s="179">
        <f t="shared" si="159"/>
        <v>0</v>
      </c>
      <c r="V329" s="177">
        <f t="shared" si="185"/>
        <v>0</v>
      </c>
      <c r="W329" s="178">
        <f t="shared" si="160"/>
        <v>0</v>
      </c>
      <c r="X329" s="177">
        <f t="shared" si="186"/>
        <v>0</v>
      </c>
      <c r="Y329" s="178">
        <f t="shared" si="161"/>
        <v>0</v>
      </c>
      <c r="Z329" s="177">
        <f t="shared" si="187"/>
        <v>0</v>
      </c>
      <c r="AA329" s="178">
        <f t="shared" si="162"/>
        <v>0</v>
      </c>
      <c r="AB329" s="177">
        <f t="shared" si="188"/>
        <v>0</v>
      </c>
      <c r="AC329" s="178">
        <f t="shared" si="163"/>
        <v>0</v>
      </c>
      <c r="AD329" s="177">
        <f t="shared" si="189"/>
        <v>0</v>
      </c>
      <c r="AE329" s="179">
        <f t="shared" si="164"/>
        <v>0</v>
      </c>
      <c r="AF329" s="177">
        <f t="shared" si="189"/>
        <v>0</v>
      </c>
      <c r="AG329" s="178">
        <f t="shared" si="165"/>
        <v>0</v>
      </c>
      <c r="AH329" s="220">
        <f t="shared" si="190"/>
        <v>0</v>
      </c>
      <c r="AI329" s="179">
        <f t="shared" si="166"/>
        <v>0</v>
      </c>
      <c r="AJ329" s="177">
        <f t="shared" si="191"/>
        <v>0</v>
      </c>
      <c r="AK329" s="178">
        <f t="shared" si="167"/>
        <v>0</v>
      </c>
      <c r="AL329" s="177">
        <f t="shared" si="192"/>
        <v>0</v>
      </c>
      <c r="AM329" s="178">
        <f t="shared" si="168"/>
        <v>0</v>
      </c>
      <c r="AN329" s="220">
        <f t="shared" si="193"/>
        <v>0</v>
      </c>
      <c r="AO329" s="117">
        <f t="shared" si="169"/>
        <v>0</v>
      </c>
    </row>
    <row r="330" spans="1:41" s="65" customFormat="1" ht="15" customHeight="1">
      <c r="A330" s="66">
        <v>3</v>
      </c>
      <c r="B330" s="42">
        <v>25372503</v>
      </c>
      <c r="C330" s="43" t="s">
        <v>311</v>
      </c>
      <c r="D330" s="74">
        <v>7</v>
      </c>
      <c r="E330" s="75">
        <v>1.05</v>
      </c>
      <c r="F330" s="55">
        <v>7</v>
      </c>
      <c r="G330" s="75">
        <v>0.85</v>
      </c>
      <c r="H330" s="63">
        <v>43462.832776448675</v>
      </c>
      <c r="I330" s="63">
        <f t="shared" si="194"/>
        <v>44766.71775974214</v>
      </c>
      <c r="J330" s="64">
        <f t="shared" si="195"/>
        <v>55958.397199677675</v>
      </c>
      <c r="K330" s="243">
        <f t="shared" si="155"/>
        <v>0</v>
      </c>
      <c r="L330" s="238"/>
      <c r="M330" s="47">
        <v>2000</v>
      </c>
      <c r="N330" s="175">
        <f t="shared" si="182"/>
        <v>0</v>
      </c>
      <c r="O330" s="178">
        <f t="shared" si="156"/>
        <v>0</v>
      </c>
      <c r="P330" s="177">
        <f t="shared" si="183"/>
        <v>0</v>
      </c>
      <c r="Q330" s="178">
        <f t="shared" si="157"/>
        <v>0</v>
      </c>
      <c r="R330" s="177">
        <f t="shared" si="183"/>
        <v>0</v>
      </c>
      <c r="S330" s="178">
        <f t="shared" si="158"/>
        <v>0</v>
      </c>
      <c r="T330" s="177">
        <f t="shared" si="184"/>
        <v>0</v>
      </c>
      <c r="U330" s="179">
        <f t="shared" si="159"/>
        <v>0</v>
      </c>
      <c r="V330" s="177">
        <f t="shared" si="185"/>
        <v>0</v>
      </c>
      <c r="W330" s="178">
        <f t="shared" si="160"/>
        <v>0</v>
      </c>
      <c r="X330" s="177">
        <f t="shared" si="186"/>
        <v>0</v>
      </c>
      <c r="Y330" s="178">
        <f t="shared" si="161"/>
        <v>0</v>
      </c>
      <c r="Z330" s="177">
        <f t="shared" si="187"/>
        <v>0</v>
      </c>
      <c r="AA330" s="178">
        <f t="shared" si="162"/>
        <v>0</v>
      </c>
      <c r="AB330" s="177">
        <f t="shared" si="188"/>
        <v>0</v>
      </c>
      <c r="AC330" s="178">
        <f t="shared" si="163"/>
        <v>0</v>
      </c>
      <c r="AD330" s="177">
        <f t="shared" si="189"/>
        <v>0</v>
      </c>
      <c r="AE330" s="179">
        <f t="shared" si="164"/>
        <v>0</v>
      </c>
      <c r="AF330" s="177">
        <f t="shared" si="189"/>
        <v>0</v>
      </c>
      <c r="AG330" s="178">
        <f t="shared" si="165"/>
        <v>0</v>
      </c>
      <c r="AH330" s="220">
        <f t="shared" si="190"/>
        <v>0</v>
      </c>
      <c r="AI330" s="179">
        <f t="shared" si="166"/>
        <v>0</v>
      </c>
      <c r="AJ330" s="177">
        <f t="shared" si="191"/>
        <v>0</v>
      </c>
      <c r="AK330" s="178">
        <f t="shared" si="167"/>
        <v>0</v>
      </c>
      <c r="AL330" s="177">
        <f t="shared" si="192"/>
        <v>0</v>
      </c>
      <c r="AM330" s="178">
        <f t="shared" si="168"/>
        <v>0</v>
      </c>
      <c r="AN330" s="220">
        <f t="shared" si="193"/>
        <v>0</v>
      </c>
      <c r="AO330" s="117">
        <f t="shared" si="169"/>
        <v>0</v>
      </c>
    </row>
    <row r="331" spans="1:41" s="65" customFormat="1" ht="15" customHeight="1">
      <c r="A331" s="66">
        <v>4</v>
      </c>
      <c r="B331" s="42">
        <v>25372504</v>
      </c>
      <c r="C331" s="43" t="s">
        <v>312</v>
      </c>
      <c r="D331" s="74">
        <v>7</v>
      </c>
      <c r="E331" s="75">
        <v>1.2</v>
      </c>
      <c r="F331" s="55">
        <v>7</v>
      </c>
      <c r="G331" s="75">
        <v>1.05</v>
      </c>
      <c r="H331" s="63">
        <v>58050.980021525043</v>
      </c>
      <c r="I331" s="63">
        <f t="shared" si="194"/>
        <v>59792.509422170799</v>
      </c>
      <c r="J331" s="64">
        <f t="shared" si="195"/>
        <v>74740.636777713487</v>
      </c>
      <c r="K331" s="243">
        <f t="shared" ref="K331:K394" si="196">L331/1.1</f>
        <v>0</v>
      </c>
      <c r="L331" s="238"/>
      <c r="M331" s="47">
        <v>1000</v>
      </c>
      <c r="N331" s="175">
        <f t="shared" si="182"/>
        <v>0</v>
      </c>
      <c r="O331" s="178">
        <f t="shared" si="156"/>
        <v>0</v>
      </c>
      <c r="P331" s="177">
        <f t="shared" si="183"/>
        <v>0</v>
      </c>
      <c r="Q331" s="178">
        <f t="shared" si="157"/>
        <v>0</v>
      </c>
      <c r="R331" s="177">
        <f t="shared" si="183"/>
        <v>0</v>
      </c>
      <c r="S331" s="178">
        <f t="shared" si="158"/>
        <v>0</v>
      </c>
      <c r="T331" s="177">
        <f t="shared" si="184"/>
        <v>0</v>
      </c>
      <c r="U331" s="179">
        <f t="shared" si="159"/>
        <v>0</v>
      </c>
      <c r="V331" s="177">
        <f t="shared" si="185"/>
        <v>0</v>
      </c>
      <c r="W331" s="178">
        <f t="shared" si="160"/>
        <v>0</v>
      </c>
      <c r="X331" s="177">
        <f t="shared" si="186"/>
        <v>0</v>
      </c>
      <c r="Y331" s="178">
        <f t="shared" si="161"/>
        <v>0</v>
      </c>
      <c r="Z331" s="177">
        <f t="shared" si="187"/>
        <v>0</v>
      </c>
      <c r="AA331" s="178">
        <f t="shared" si="162"/>
        <v>0</v>
      </c>
      <c r="AB331" s="177">
        <f t="shared" si="188"/>
        <v>0</v>
      </c>
      <c r="AC331" s="178">
        <f t="shared" si="163"/>
        <v>0</v>
      </c>
      <c r="AD331" s="177">
        <f t="shared" si="189"/>
        <v>0</v>
      </c>
      <c r="AE331" s="179">
        <f t="shared" si="164"/>
        <v>0</v>
      </c>
      <c r="AF331" s="177">
        <f t="shared" si="189"/>
        <v>0</v>
      </c>
      <c r="AG331" s="178">
        <f t="shared" si="165"/>
        <v>0</v>
      </c>
      <c r="AH331" s="220">
        <f t="shared" si="190"/>
        <v>0</v>
      </c>
      <c r="AI331" s="179">
        <f t="shared" si="166"/>
        <v>0</v>
      </c>
      <c r="AJ331" s="177">
        <f t="shared" si="191"/>
        <v>0</v>
      </c>
      <c r="AK331" s="178">
        <f t="shared" si="167"/>
        <v>0</v>
      </c>
      <c r="AL331" s="177">
        <f t="shared" si="192"/>
        <v>0</v>
      </c>
      <c r="AM331" s="178">
        <f t="shared" si="168"/>
        <v>0</v>
      </c>
      <c r="AN331" s="220">
        <f t="shared" si="193"/>
        <v>0</v>
      </c>
      <c r="AO331" s="117">
        <f t="shared" si="169"/>
        <v>0</v>
      </c>
    </row>
    <row r="332" spans="1:41" s="65" customFormat="1" ht="15" customHeight="1">
      <c r="A332" s="66">
        <v>5</v>
      </c>
      <c r="B332" s="42">
        <v>25372505</v>
      </c>
      <c r="C332" s="43" t="s">
        <v>313</v>
      </c>
      <c r="D332" s="74">
        <v>7</v>
      </c>
      <c r="E332" s="75">
        <v>1.35</v>
      </c>
      <c r="F332" s="55">
        <v>7</v>
      </c>
      <c r="G332" s="75">
        <v>1.05</v>
      </c>
      <c r="H332" s="63">
        <v>67329.683913948829</v>
      </c>
      <c r="I332" s="63">
        <f t="shared" si="194"/>
        <v>69349.574431367291</v>
      </c>
      <c r="J332" s="64">
        <f t="shared" si="195"/>
        <v>86686.96803920911</v>
      </c>
      <c r="K332" s="243">
        <f t="shared" si="196"/>
        <v>0</v>
      </c>
      <c r="L332" s="238"/>
      <c r="M332" s="47">
        <v>1000</v>
      </c>
      <c r="N332" s="175">
        <f t="shared" si="182"/>
        <v>0</v>
      </c>
      <c r="O332" s="178">
        <f t="shared" ref="O332:O395" si="197">L332-L332*10/100</f>
        <v>0</v>
      </c>
      <c r="P332" s="177">
        <f t="shared" si="183"/>
        <v>0</v>
      </c>
      <c r="Q332" s="178">
        <f t="shared" ref="Q332:Q395" si="198">L332-L332*11/100</f>
        <v>0</v>
      </c>
      <c r="R332" s="177">
        <f t="shared" si="183"/>
        <v>0</v>
      </c>
      <c r="S332" s="178">
        <f t="shared" ref="S332:S395" si="199">L332-L332*12/100</f>
        <v>0</v>
      </c>
      <c r="T332" s="177">
        <f t="shared" si="184"/>
        <v>0</v>
      </c>
      <c r="U332" s="179">
        <f t="shared" ref="U332:U395" si="200">L332-L332*13/100</f>
        <v>0</v>
      </c>
      <c r="V332" s="177">
        <f t="shared" si="185"/>
        <v>0</v>
      </c>
      <c r="W332" s="178">
        <f t="shared" ref="W332:W395" si="201">L332-L332*14/100</f>
        <v>0</v>
      </c>
      <c r="X332" s="177">
        <f t="shared" si="186"/>
        <v>0</v>
      </c>
      <c r="Y332" s="178">
        <f t="shared" ref="Y332:Y395" si="202">L332-L332*15/100</f>
        <v>0</v>
      </c>
      <c r="Z332" s="177">
        <f t="shared" si="187"/>
        <v>0</v>
      </c>
      <c r="AA332" s="178">
        <f t="shared" ref="AA332:AA395" si="203">L332-L332*16/100</f>
        <v>0</v>
      </c>
      <c r="AB332" s="177">
        <f t="shared" si="188"/>
        <v>0</v>
      </c>
      <c r="AC332" s="178">
        <f t="shared" ref="AC332:AC395" si="204">L332-L332*17/100</f>
        <v>0</v>
      </c>
      <c r="AD332" s="177">
        <f t="shared" si="189"/>
        <v>0</v>
      </c>
      <c r="AE332" s="179">
        <f t="shared" ref="AE332:AE395" si="205">L332-L332*18/100</f>
        <v>0</v>
      </c>
      <c r="AF332" s="177">
        <f t="shared" si="189"/>
        <v>0</v>
      </c>
      <c r="AG332" s="178">
        <f t="shared" ref="AG332:AG395" si="206">L332-L332*19/100</f>
        <v>0</v>
      </c>
      <c r="AH332" s="220">
        <f t="shared" si="190"/>
        <v>0</v>
      </c>
      <c r="AI332" s="179">
        <f t="shared" ref="AI332:AI395" si="207">L332-L332*20/100</f>
        <v>0</v>
      </c>
      <c r="AJ332" s="177">
        <f t="shared" si="191"/>
        <v>0</v>
      </c>
      <c r="AK332" s="178">
        <f t="shared" ref="AK332:AK395" si="208">L332-L332*21/100</f>
        <v>0</v>
      </c>
      <c r="AL332" s="177">
        <f t="shared" si="192"/>
        <v>0</v>
      </c>
      <c r="AM332" s="178">
        <f t="shared" ref="AM332:AM395" si="209">L332-L332*22/100</f>
        <v>0</v>
      </c>
      <c r="AN332" s="220">
        <f t="shared" si="193"/>
        <v>0</v>
      </c>
      <c r="AO332" s="117">
        <f t="shared" ref="AO332:AO395" si="210">L332-L332*23/100</f>
        <v>0</v>
      </c>
    </row>
    <row r="333" spans="1:41" s="65" customFormat="1" ht="15" customHeight="1">
      <c r="A333" s="66">
        <v>6</v>
      </c>
      <c r="B333" s="42">
        <v>25372506</v>
      </c>
      <c r="C333" s="43" t="s">
        <v>314</v>
      </c>
      <c r="D333" s="74">
        <v>7</v>
      </c>
      <c r="E333" s="75">
        <v>1.4</v>
      </c>
      <c r="F333" s="55">
        <v>7</v>
      </c>
      <c r="G333" s="75">
        <v>1.05</v>
      </c>
      <c r="H333" s="63">
        <v>70663.377378800651</v>
      </c>
      <c r="I333" s="63">
        <f t="shared" si="194"/>
        <v>72783.278700164679</v>
      </c>
      <c r="J333" s="64">
        <f t="shared" si="195"/>
        <v>90979.098375205838</v>
      </c>
      <c r="K333" s="243">
        <f t="shared" si="196"/>
        <v>0</v>
      </c>
      <c r="L333" s="238"/>
      <c r="M333" s="47">
        <v>1000</v>
      </c>
      <c r="N333" s="175">
        <f t="shared" si="182"/>
        <v>0</v>
      </c>
      <c r="O333" s="178">
        <f t="shared" si="197"/>
        <v>0</v>
      </c>
      <c r="P333" s="177">
        <f t="shared" si="183"/>
        <v>0</v>
      </c>
      <c r="Q333" s="178">
        <f t="shared" si="198"/>
        <v>0</v>
      </c>
      <c r="R333" s="177">
        <f t="shared" si="183"/>
        <v>0</v>
      </c>
      <c r="S333" s="178">
        <f t="shared" si="199"/>
        <v>0</v>
      </c>
      <c r="T333" s="177">
        <f t="shared" si="184"/>
        <v>0</v>
      </c>
      <c r="U333" s="179">
        <f t="shared" si="200"/>
        <v>0</v>
      </c>
      <c r="V333" s="177">
        <f t="shared" si="185"/>
        <v>0</v>
      </c>
      <c r="W333" s="178">
        <f t="shared" si="201"/>
        <v>0</v>
      </c>
      <c r="X333" s="177">
        <f t="shared" si="186"/>
        <v>0</v>
      </c>
      <c r="Y333" s="178">
        <f t="shared" si="202"/>
        <v>0</v>
      </c>
      <c r="Z333" s="177">
        <f t="shared" si="187"/>
        <v>0</v>
      </c>
      <c r="AA333" s="178">
        <f t="shared" si="203"/>
        <v>0</v>
      </c>
      <c r="AB333" s="177">
        <f t="shared" si="188"/>
        <v>0</v>
      </c>
      <c r="AC333" s="178">
        <f t="shared" si="204"/>
        <v>0</v>
      </c>
      <c r="AD333" s="177">
        <f t="shared" si="189"/>
        <v>0</v>
      </c>
      <c r="AE333" s="179">
        <f t="shared" si="205"/>
        <v>0</v>
      </c>
      <c r="AF333" s="177">
        <f t="shared" si="189"/>
        <v>0</v>
      </c>
      <c r="AG333" s="178">
        <f t="shared" si="206"/>
        <v>0</v>
      </c>
      <c r="AH333" s="220">
        <f t="shared" si="190"/>
        <v>0</v>
      </c>
      <c r="AI333" s="179">
        <f t="shared" si="207"/>
        <v>0</v>
      </c>
      <c r="AJ333" s="177">
        <f t="shared" si="191"/>
        <v>0</v>
      </c>
      <c r="AK333" s="178">
        <f t="shared" si="208"/>
        <v>0</v>
      </c>
      <c r="AL333" s="177">
        <f t="shared" si="192"/>
        <v>0</v>
      </c>
      <c r="AM333" s="178">
        <f t="shared" si="209"/>
        <v>0</v>
      </c>
      <c r="AN333" s="220">
        <f t="shared" si="193"/>
        <v>0</v>
      </c>
      <c r="AO333" s="117">
        <f t="shared" si="210"/>
        <v>0</v>
      </c>
    </row>
    <row r="334" spans="1:41" s="65" customFormat="1" ht="15" customHeight="1">
      <c r="A334" s="66">
        <v>7</v>
      </c>
      <c r="B334" s="42">
        <v>25372507</v>
      </c>
      <c r="C334" s="43" t="s">
        <v>315</v>
      </c>
      <c r="D334" s="74">
        <v>7</v>
      </c>
      <c r="E334" s="75">
        <v>1.6</v>
      </c>
      <c r="F334" s="55">
        <v>7</v>
      </c>
      <c r="G334" s="75">
        <v>1.2</v>
      </c>
      <c r="H334" s="63">
        <v>90727.938415218887</v>
      </c>
      <c r="I334" s="63">
        <f t="shared" si="194"/>
        <v>93449.77656767545</v>
      </c>
      <c r="J334" s="64">
        <f t="shared" si="195"/>
        <v>116812.2207095943</v>
      </c>
      <c r="K334" s="243">
        <f t="shared" si="196"/>
        <v>0</v>
      </c>
      <c r="L334" s="238"/>
      <c r="M334" s="47">
        <v>1000</v>
      </c>
      <c r="N334" s="175">
        <f t="shared" si="182"/>
        <v>0</v>
      </c>
      <c r="O334" s="178">
        <f t="shared" si="197"/>
        <v>0</v>
      </c>
      <c r="P334" s="177">
        <f t="shared" si="183"/>
        <v>0</v>
      </c>
      <c r="Q334" s="178">
        <f t="shared" si="198"/>
        <v>0</v>
      </c>
      <c r="R334" s="177">
        <f t="shared" si="183"/>
        <v>0</v>
      </c>
      <c r="S334" s="178">
        <f t="shared" si="199"/>
        <v>0</v>
      </c>
      <c r="T334" s="177">
        <f t="shared" si="184"/>
        <v>0</v>
      </c>
      <c r="U334" s="179">
        <f t="shared" si="200"/>
        <v>0</v>
      </c>
      <c r="V334" s="177">
        <f t="shared" si="185"/>
        <v>0</v>
      </c>
      <c r="W334" s="178">
        <f t="shared" si="201"/>
        <v>0</v>
      </c>
      <c r="X334" s="177">
        <f t="shared" si="186"/>
        <v>0</v>
      </c>
      <c r="Y334" s="178">
        <f t="shared" si="202"/>
        <v>0</v>
      </c>
      <c r="Z334" s="177">
        <f t="shared" si="187"/>
        <v>0</v>
      </c>
      <c r="AA334" s="178">
        <f t="shared" si="203"/>
        <v>0</v>
      </c>
      <c r="AB334" s="177">
        <f t="shared" si="188"/>
        <v>0</v>
      </c>
      <c r="AC334" s="178">
        <f t="shared" si="204"/>
        <v>0</v>
      </c>
      <c r="AD334" s="177">
        <f t="shared" si="189"/>
        <v>0</v>
      </c>
      <c r="AE334" s="179">
        <f t="shared" si="205"/>
        <v>0</v>
      </c>
      <c r="AF334" s="177">
        <f t="shared" si="189"/>
        <v>0</v>
      </c>
      <c r="AG334" s="178">
        <f t="shared" si="206"/>
        <v>0</v>
      </c>
      <c r="AH334" s="220">
        <f t="shared" si="190"/>
        <v>0</v>
      </c>
      <c r="AI334" s="179">
        <f t="shared" si="207"/>
        <v>0</v>
      </c>
      <c r="AJ334" s="177">
        <f t="shared" si="191"/>
        <v>0</v>
      </c>
      <c r="AK334" s="178">
        <f t="shared" si="208"/>
        <v>0</v>
      </c>
      <c r="AL334" s="177">
        <f t="shared" si="192"/>
        <v>0</v>
      </c>
      <c r="AM334" s="178">
        <f t="shared" si="209"/>
        <v>0</v>
      </c>
      <c r="AN334" s="220">
        <f t="shared" si="193"/>
        <v>0</v>
      </c>
      <c r="AO334" s="117">
        <f t="shared" si="210"/>
        <v>0</v>
      </c>
    </row>
    <row r="335" spans="1:41" s="65" customFormat="1" ht="15" customHeight="1">
      <c r="A335" s="66">
        <v>8</v>
      </c>
      <c r="B335" s="42">
        <v>25372508</v>
      </c>
      <c r="C335" s="43" t="s">
        <v>316</v>
      </c>
      <c r="D335" s="74">
        <v>7</v>
      </c>
      <c r="E335" s="75">
        <v>1.6</v>
      </c>
      <c r="F335" s="55">
        <v>7</v>
      </c>
      <c r="G335" s="75">
        <v>1.35</v>
      </c>
      <c r="H335" s="63">
        <v>97077.814897335702</v>
      </c>
      <c r="I335" s="63">
        <f t="shared" si="194"/>
        <v>99990.149344255769</v>
      </c>
      <c r="J335" s="64">
        <f t="shared" si="195"/>
        <v>124987.6866803197</v>
      </c>
      <c r="K335" s="243">
        <f t="shared" si="196"/>
        <v>0</v>
      </c>
      <c r="L335" s="238"/>
      <c r="M335" s="47">
        <v>1000</v>
      </c>
      <c r="N335" s="175">
        <f t="shared" si="182"/>
        <v>0</v>
      </c>
      <c r="O335" s="178">
        <f t="shared" si="197"/>
        <v>0</v>
      </c>
      <c r="P335" s="177">
        <f t="shared" si="183"/>
        <v>0</v>
      </c>
      <c r="Q335" s="178">
        <f t="shared" si="198"/>
        <v>0</v>
      </c>
      <c r="R335" s="177">
        <f t="shared" si="183"/>
        <v>0</v>
      </c>
      <c r="S335" s="178">
        <f t="shared" si="199"/>
        <v>0</v>
      </c>
      <c r="T335" s="177">
        <f t="shared" si="184"/>
        <v>0</v>
      </c>
      <c r="U335" s="179">
        <f t="shared" si="200"/>
        <v>0</v>
      </c>
      <c r="V335" s="177">
        <f t="shared" si="185"/>
        <v>0</v>
      </c>
      <c r="W335" s="178">
        <f t="shared" si="201"/>
        <v>0</v>
      </c>
      <c r="X335" s="177">
        <f t="shared" si="186"/>
        <v>0</v>
      </c>
      <c r="Y335" s="178">
        <f t="shared" si="202"/>
        <v>0</v>
      </c>
      <c r="Z335" s="177">
        <f t="shared" si="187"/>
        <v>0</v>
      </c>
      <c r="AA335" s="178">
        <f t="shared" si="203"/>
        <v>0</v>
      </c>
      <c r="AB335" s="177">
        <f t="shared" si="188"/>
        <v>0</v>
      </c>
      <c r="AC335" s="178">
        <f t="shared" si="204"/>
        <v>0</v>
      </c>
      <c r="AD335" s="177">
        <f t="shared" si="189"/>
        <v>0</v>
      </c>
      <c r="AE335" s="179">
        <f t="shared" si="205"/>
        <v>0</v>
      </c>
      <c r="AF335" s="177">
        <f t="shared" si="189"/>
        <v>0</v>
      </c>
      <c r="AG335" s="178">
        <f t="shared" si="206"/>
        <v>0</v>
      </c>
      <c r="AH335" s="220">
        <f t="shared" si="190"/>
        <v>0</v>
      </c>
      <c r="AI335" s="179">
        <f t="shared" si="207"/>
        <v>0</v>
      </c>
      <c r="AJ335" s="177">
        <f t="shared" si="191"/>
        <v>0</v>
      </c>
      <c r="AK335" s="178">
        <f t="shared" si="208"/>
        <v>0</v>
      </c>
      <c r="AL335" s="177">
        <f t="shared" si="192"/>
        <v>0</v>
      </c>
      <c r="AM335" s="178">
        <f t="shared" si="209"/>
        <v>0</v>
      </c>
      <c r="AN335" s="220">
        <f t="shared" si="193"/>
        <v>0</v>
      </c>
      <c r="AO335" s="117">
        <f t="shared" si="210"/>
        <v>0</v>
      </c>
    </row>
    <row r="336" spans="1:41" s="65" customFormat="1" ht="15" customHeight="1">
      <c r="A336" s="66">
        <v>9</v>
      </c>
      <c r="B336" s="42">
        <v>25372551</v>
      </c>
      <c r="C336" s="43" t="s">
        <v>317</v>
      </c>
      <c r="D336" s="74">
        <v>7</v>
      </c>
      <c r="E336" s="75">
        <v>1.7</v>
      </c>
      <c r="F336" s="55">
        <v>7</v>
      </c>
      <c r="G336" s="75">
        <v>1.2</v>
      </c>
      <c r="H336" s="63">
        <v>95186.24631489272</v>
      </c>
      <c r="I336" s="63">
        <f t="shared" si="194"/>
        <v>98041.8337043395</v>
      </c>
      <c r="J336" s="64">
        <f t="shared" si="195"/>
        <v>122552.29213042436</v>
      </c>
      <c r="K336" s="243">
        <f t="shared" si="196"/>
        <v>0</v>
      </c>
      <c r="L336" s="238"/>
      <c r="M336" s="47">
        <v>1000</v>
      </c>
      <c r="N336" s="175">
        <f t="shared" si="182"/>
        <v>0</v>
      </c>
      <c r="O336" s="178">
        <f t="shared" si="197"/>
        <v>0</v>
      </c>
      <c r="P336" s="177">
        <f t="shared" si="183"/>
        <v>0</v>
      </c>
      <c r="Q336" s="178">
        <f t="shared" si="198"/>
        <v>0</v>
      </c>
      <c r="R336" s="177">
        <f t="shared" si="183"/>
        <v>0</v>
      </c>
      <c r="S336" s="178">
        <f t="shared" si="199"/>
        <v>0</v>
      </c>
      <c r="T336" s="177">
        <f t="shared" si="184"/>
        <v>0</v>
      </c>
      <c r="U336" s="179">
        <f t="shared" si="200"/>
        <v>0</v>
      </c>
      <c r="V336" s="177">
        <f t="shared" si="185"/>
        <v>0</v>
      </c>
      <c r="W336" s="178">
        <f t="shared" si="201"/>
        <v>0</v>
      </c>
      <c r="X336" s="177">
        <f t="shared" si="186"/>
        <v>0</v>
      </c>
      <c r="Y336" s="178">
        <f t="shared" si="202"/>
        <v>0</v>
      </c>
      <c r="Z336" s="177">
        <f t="shared" si="187"/>
        <v>0</v>
      </c>
      <c r="AA336" s="178">
        <f t="shared" si="203"/>
        <v>0</v>
      </c>
      <c r="AB336" s="177">
        <f t="shared" si="188"/>
        <v>0</v>
      </c>
      <c r="AC336" s="178">
        <f t="shared" si="204"/>
        <v>0</v>
      </c>
      <c r="AD336" s="177">
        <f t="shared" si="189"/>
        <v>0</v>
      </c>
      <c r="AE336" s="179">
        <f t="shared" si="205"/>
        <v>0</v>
      </c>
      <c r="AF336" s="177">
        <f t="shared" si="189"/>
        <v>0</v>
      </c>
      <c r="AG336" s="178">
        <f t="shared" si="206"/>
        <v>0</v>
      </c>
      <c r="AH336" s="220">
        <f t="shared" si="190"/>
        <v>0</v>
      </c>
      <c r="AI336" s="179">
        <f t="shared" si="207"/>
        <v>0</v>
      </c>
      <c r="AJ336" s="177">
        <f t="shared" si="191"/>
        <v>0</v>
      </c>
      <c r="AK336" s="178">
        <f t="shared" si="208"/>
        <v>0</v>
      </c>
      <c r="AL336" s="177">
        <f t="shared" si="192"/>
        <v>0</v>
      </c>
      <c r="AM336" s="178">
        <f t="shared" si="209"/>
        <v>0</v>
      </c>
      <c r="AN336" s="220">
        <f t="shared" si="193"/>
        <v>0</v>
      </c>
      <c r="AO336" s="117">
        <f t="shared" si="210"/>
        <v>0</v>
      </c>
    </row>
    <row r="337" spans="1:41" s="65" customFormat="1" ht="15" customHeight="1">
      <c r="A337" s="66">
        <v>10</v>
      </c>
      <c r="B337" s="42">
        <v>25372552</v>
      </c>
      <c r="C337" s="43" t="s">
        <v>318</v>
      </c>
      <c r="D337" s="74">
        <v>7</v>
      </c>
      <c r="E337" s="75">
        <v>1.7</v>
      </c>
      <c r="F337" s="55">
        <v>7</v>
      </c>
      <c r="G337" s="75">
        <v>1.35</v>
      </c>
      <c r="H337" s="63">
        <v>101417.31148458511</v>
      </c>
      <c r="I337" s="63">
        <f t="shared" si="194"/>
        <v>104459.83082912267</v>
      </c>
      <c r="J337" s="64">
        <f t="shared" si="195"/>
        <v>130574.78853640333</v>
      </c>
      <c r="K337" s="243">
        <f t="shared" si="196"/>
        <v>0</v>
      </c>
      <c r="L337" s="238"/>
      <c r="M337" s="47">
        <v>1000</v>
      </c>
      <c r="N337" s="175">
        <f t="shared" si="182"/>
        <v>0</v>
      </c>
      <c r="O337" s="178">
        <f t="shared" si="197"/>
        <v>0</v>
      </c>
      <c r="P337" s="177">
        <f t="shared" si="183"/>
        <v>0</v>
      </c>
      <c r="Q337" s="178">
        <f t="shared" si="198"/>
        <v>0</v>
      </c>
      <c r="R337" s="177">
        <f t="shared" si="183"/>
        <v>0</v>
      </c>
      <c r="S337" s="178">
        <f t="shared" si="199"/>
        <v>0</v>
      </c>
      <c r="T337" s="177">
        <f t="shared" si="184"/>
        <v>0</v>
      </c>
      <c r="U337" s="179">
        <f t="shared" si="200"/>
        <v>0</v>
      </c>
      <c r="V337" s="177">
        <f t="shared" si="185"/>
        <v>0</v>
      </c>
      <c r="W337" s="178">
        <f t="shared" si="201"/>
        <v>0</v>
      </c>
      <c r="X337" s="177">
        <f t="shared" si="186"/>
        <v>0</v>
      </c>
      <c r="Y337" s="178">
        <f t="shared" si="202"/>
        <v>0</v>
      </c>
      <c r="Z337" s="177">
        <f t="shared" si="187"/>
        <v>0</v>
      </c>
      <c r="AA337" s="178">
        <f t="shared" si="203"/>
        <v>0</v>
      </c>
      <c r="AB337" s="177">
        <f t="shared" si="188"/>
        <v>0</v>
      </c>
      <c r="AC337" s="178">
        <f t="shared" si="204"/>
        <v>0</v>
      </c>
      <c r="AD337" s="177">
        <f t="shared" si="189"/>
        <v>0</v>
      </c>
      <c r="AE337" s="179">
        <f t="shared" si="205"/>
        <v>0</v>
      </c>
      <c r="AF337" s="177">
        <f t="shared" si="189"/>
        <v>0</v>
      </c>
      <c r="AG337" s="178">
        <f t="shared" si="206"/>
        <v>0</v>
      </c>
      <c r="AH337" s="220">
        <f t="shared" si="190"/>
        <v>0</v>
      </c>
      <c r="AI337" s="179">
        <f t="shared" si="207"/>
        <v>0</v>
      </c>
      <c r="AJ337" s="177">
        <f t="shared" si="191"/>
        <v>0</v>
      </c>
      <c r="AK337" s="178">
        <f t="shared" si="208"/>
        <v>0</v>
      </c>
      <c r="AL337" s="177">
        <f t="shared" si="192"/>
        <v>0</v>
      </c>
      <c r="AM337" s="178">
        <f t="shared" si="209"/>
        <v>0</v>
      </c>
      <c r="AN337" s="220">
        <f t="shared" si="193"/>
        <v>0</v>
      </c>
      <c r="AO337" s="117">
        <f t="shared" si="210"/>
        <v>0</v>
      </c>
    </row>
    <row r="338" spans="1:41" s="65" customFormat="1" ht="15" customHeight="1">
      <c r="A338" s="66">
        <v>11</v>
      </c>
      <c r="B338" s="42">
        <v>25372553</v>
      </c>
      <c r="C338" s="43" t="s">
        <v>319</v>
      </c>
      <c r="D338" s="74">
        <v>7</v>
      </c>
      <c r="E338" s="75">
        <v>2</v>
      </c>
      <c r="F338" s="55">
        <v>7</v>
      </c>
      <c r="G338" s="75">
        <v>1.4</v>
      </c>
      <c r="H338" s="63">
        <v>130005.28909584835</v>
      </c>
      <c r="I338" s="63">
        <f t="shared" si="194"/>
        <v>133905.4477687238</v>
      </c>
      <c r="J338" s="64">
        <f t="shared" si="195"/>
        <v>167381.80971090472</v>
      </c>
      <c r="K338" s="243">
        <f t="shared" si="196"/>
        <v>0</v>
      </c>
      <c r="L338" s="238"/>
      <c r="M338" s="47">
        <v>1000</v>
      </c>
      <c r="N338" s="175">
        <f t="shared" si="182"/>
        <v>0</v>
      </c>
      <c r="O338" s="178">
        <f t="shared" si="197"/>
        <v>0</v>
      </c>
      <c r="P338" s="177">
        <f t="shared" si="183"/>
        <v>0</v>
      </c>
      <c r="Q338" s="178">
        <f t="shared" si="198"/>
        <v>0</v>
      </c>
      <c r="R338" s="177">
        <f t="shared" si="183"/>
        <v>0</v>
      </c>
      <c r="S338" s="178">
        <f t="shared" si="199"/>
        <v>0</v>
      </c>
      <c r="T338" s="177">
        <f t="shared" si="184"/>
        <v>0</v>
      </c>
      <c r="U338" s="179">
        <f t="shared" si="200"/>
        <v>0</v>
      </c>
      <c r="V338" s="177">
        <f t="shared" si="185"/>
        <v>0</v>
      </c>
      <c r="W338" s="178">
        <f t="shared" si="201"/>
        <v>0</v>
      </c>
      <c r="X338" s="177">
        <f t="shared" si="186"/>
        <v>0</v>
      </c>
      <c r="Y338" s="178">
        <f t="shared" si="202"/>
        <v>0</v>
      </c>
      <c r="Z338" s="177">
        <f t="shared" si="187"/>
        <v>0</v>
      </c>
      <c r="AA338" s="178">
        <f t="shared" si="203"/>
        <v>0</v>
      </c>
      <c r="AB338" s="177">
        <f t="shared" si="188"/>
        <v>0</v>
      </c>
      <c r="AC338" s="178">
        <f t="shared" si="204"/>
        <v>0</v>
      </c>
      <c r="AD338" s="177">
        <f t="shared" si="189"/>
        <v>0</v>
      </c>
      <c r="AE338" s="179">
        <f t="shared" si="205"/>
        <v>0</v>
      </c>
      <c r="AF338" s="177">
        <f t="shared" si="189"/>
        <v>0</v>
      </c>
      <c r="AG338" s="178">
        <f t="shared" si="206"/>
        <v>0</v>
      </c>
      <c r="AH338" s="220">
        <f t="shared" si="190"/>
        <v>0</v>
      </c>
      <c r="AI338" s="179">
        <f t="shared" si="207"/>
        <v>0</v>
      </c>
      <c r="AJ338" s="177">
        <f t="shared" si="191"/>
        <v>0</v>
      </c>
      <c r="AK338" s="178">
        <f t="shared" si="208"/>
        <v>0</v>
      </c>
      <c r="AL338" s="177">
        <f t="shared" si="192"/>
        <v>0</v>
      </c>
      <c r="AM338" s="178">
        <f t="shared" si="209"/>
        <v>0</v>
      </c>
      <c r="AN338" s="220">
        <f t="shared" si="193"/>
        <v>0</v>
      </c>
      <c r="AO338" s="117">
        <f t="shared" si="210"/>
        <v>0</v>
      </c>
    </row>
    <row r="339" spans="1:41" s="65" customFormat="1" ht="15" customHeight="1">
      <c r="A339" s="66">
        <v>12</v>
      </c>
      <c r="B339" s="42">
        <v>25372554</v>
      </c>
      <c r="C339" s="43" t="s">
        <v>320</v>
      </c>
      <c r="D339" s="74">
        <v>7</v>
      </c>
      <c r="E339" s="75">
        <v>2.13</v>
      </c>
      <c r="F339" s="55">
        <v>7</v>
      </c>
      <c r="G339" s="75">
        <v>1.6</v>
      </c>
      <c r="H339" s="63">
        <v>152661.99329753561</v>
      </c>
      <c r="I339" s="63">
        <f t="shared" si="194"/>
        <v>157241.85309646168</v>
      </c>
      <c r="J339" s="64">
        <f t="shared" si="195"/>
        <v>196552.31637057709</v>
      </c>
      <c r="K339" s="243">
        <f t="shared" si="196"/>
        <v>0</v>
      </c>
      <c r="L339" s="238"/>
      <c r="M339" s="47">
        <v>1000</v>
      </c>
      <c r="N339" s="175">
        <f t="shared" si="182"/>
        <v>0</v>
      </c>
      <c r="O339" s="178">
        <f t="shared" si="197"/>
        <v>0</v>
      </c>
      <c r="P339" s="177">
        <f t="shared" si="183"/>
        <v>0</v>
      </c>
      <c r="Q339" s="178">
        <f t="shared" si="198"/>
        <v>0</v>
      </c>
      <c r="R339" s="177">
        <f t="shared" si="183"/>
        <v>0</v>
      </c>
      <c r="S339" s="178">
        <f t="shared" si="199"/>
        <v>0</v>
      </c>
      <c r="T339" s="177">
        <f t="shared" si="184"/>
        <v>0</v>
      </c>
      <c r="U339" s="179">
        <f t="shared" si="200"/>
        <v>0</v>
      </c>
      <c r="V339" s="177">
        <f t="shared" si="185"/>
        <v>0</v>
      </c>
      <c r="W339" s="178">
        <f t="shared" si="201"/>
        <v>0</v>
      </c>
      <c r="X339" s="177">
        <f t="shared" si="186"/>
        <v>0</v>
      </c>
      <c r="Y339" s="178">
        <f t="shared" si="202"/>
        <v>0</v>
      </c>
      <c r="Z339" s="177">
        <f t="shared" si="187"/>
        <v>0</v>
      </c>
      <c r="AA339" s="178">
        <f t="shared" si="203"/>
        <v>0</v>
      </c>
      <c r="AB339" s="177">
        <f t="shared" si="188"/>
        <v>0</v>
      </c>
      <c r="AC339" s="178">
        <f t="shared" si="204"/>
        <v>0</v>
      </c>
      <c r="AD339" s="177">
        <f t="shared" si="189"/>
        <v>0</v>
      </c>
      <c r="AE339" s="179">
        <f t="shared" si="205"/>
        <v>0</v>
      </c>
      <c r="AF339" s="177">
        <f t="shared" si="189"/>
        <v>0</v>
      </c>
      <c r="AG339" s="178">
        <f t="shared" si="206"/>
        <v>0</v>
      </c>
      <c r="AH339" s="220">
        <f t="shared" si="190"/>
        <v>0</v>
      </c>
      <c r="AI339" s="179">
        <f t="shared" si="207"/>
        <v>0</v>
      </c>
      <c r="AJ339" s="177">
        <f t="shared" si="191"/>
        <v>0</v>
      </c>
      <c r="AK339" s="178">
        <f t="shared" si="208"/>
        <v>0</v>
      </c>
      <c r="AL339" s="177">
        <f t="shared" si="192"/>
        <v>0</v>
      </c>
      <c r="AM339" s="178">
        <f t="shared" si="209"/>
        <v>0</v>
      </c>
      <c r="AN339" s="220">
        <f t="shared" si="193"/>
        <v>0</v>
      </c>
      <c r="AO339" s="117">
        <f t="shared" si="210"/>
        <v>0</v>
      </c>
    </row>
    <row r="340" spans="1:41" s="65" customFormat="1" ht="15" customHeight="1">
      <c r="A340" s="66">
        <v>13</v>
      </c>
      <c r="B340" s="42">
        <v>25372555</v>
      </c>
      <c r="C340" s="43" t="s">
        <v>321</v>
      </c>
      <c r="D340" s="74">
        <v>7</v>
      </c>
      <c r="E340" s="75">
        <v>2.13</v>
      </c>
      <c r="F340" s="55">
        <v>7</v>
      </c>
      <c r="G340" s="75">
        <v>1.7</v>
      </c>
      <c r="H340" s="63">
        <v>156792.85851600629</v>
      </c>
      <c r="I340" s="63">
        <f t="shared" si="194"/>
        <v>161496.6442714865</v>
      </c>
      <c r="J340" s="64">
        <f t="shared" si="195"/>
        <v>201870.80533935811</v>
      </c>
      <c r="K340" s="243">
        <f t="shared" si="196"/>
        <v>0</v>
      </c>
      <c r="L340" s="238"/>
      <c r="M340" s="47">
        <v>1000</v>
      </c>
      <c r="N340" s="175">
        <f t="shared" si="182"/>
        <v>0</v>
      </c>
      <c r="O340" s="178">
        <f t="shared" si="197"/>
        <v>0</v>
      </c>
      <c r="P340" s="177">
        <f t="shared" si="183"/>
        <v>0</v>
      </c>
      <c r="Q340" s="178">
        <f t="shared" si="198"/>
        <v>0</v>
      </c>
      <c r="R340" s="177">
        <f t="shared" si="183"/>
        <v>0</v>
      </c>
      <c r="S340" s="178">
        <f t="shared" si="199"/>
        <v>0</v>
      </c>
      <c r="T340" s="177">
        <f t="shared" si="184"/>
        <v>0</v>
      </c>
      <c r="U340" s="179">
        <f t="shared" si="200"/>
        <v>0</v>
      </c>
      <c r="V340" s="177">
        <f t="shared" si="185"/>
        <v>0</v>
      </c>
      <c r="W340" s="178">
        <f t="shared" si="201"/>
        <v>0</v>
      </c>
      <c r="X340" s="177">
        <f t="shared" si="186"/>
        <v>0</v>
      </c>
      <c r="Y340" s="178">
        <f t="shared" si="202"/>
        <v>0</v>
      </c>
      <c r="Z340" s="177">
        <f t="shared" si="187"/>
        <v>0</v>
      </c>
      <c r="AA340" s="178">
        <f t="shared" si="203"/>
        <v>0</v>
      </c>
      <c r="AB340" s="177">
        <f t="shared" si="188"/>
        <v>0</v>
      </c>
      <c r="AC340" s="178">
        <f t="shared" si="204"/>
        <v>0</v>
      </c>
      <c r="AD340" s="177">
        <f t="shared" si="189"/>
        <v>0</v>
      </c>
      <c r="AE340" s="179">
        <f t="shared" si="205"/>
        <v>0</v>
      </c>
      <c r="AF340" s="177">
        <f t="shared" si="189"/>
        <v>0</v>
      </c>
      <c r="AG340" s="178">
        <f t="shared" si="206"/>
        <v>0</v>
      </c>
      <c r="AH340" s="220">
        <f t="shared" si="190"/>
        <v>0</v>
      </c>
      <c r="AI340" s="179">
        <f t="shared" si="207"/>
        <v>0</v>
      </c>
      <c r="AJ340" s="177">
        <f t="shared" si="191"/>
        <v>0</v>
      </c>
      <c r="AK340" s="178">
        <f t="shared" si="208"/>
        <v>0</v>
      </c>
      <c r="AL340" s="177">
        <f t="shared" si="192"/>
        <v>0</v>
      </c>
      <c r="AM340" s="178">
        <f t="shared" si="209"/>
        <v>0</v>
      </c>
      <c r="AN340" s="220">
        <f t="shared" si="193"/>
        <v>0</v>
      </c>
      <c r="AO340" s="117">
        <f t="shared" si="210"/>
        <v>0</v>
      </c>
    </row>
    <row r="341" spans="1:41" s="65" customFormat="1" ht="15" customHeight="1">
      <c r="A341" s="66">
        <v>14</v>
      </c>
      <c r="B341" s="42">
        <v>25372556</v>
      </c>
      <c r="C341" s="43" t="s">
        <v>322</v>
      </c>
      <c r="D341" s="74">
        <v>7</v>
      </c>
      <c r="E341" s="75">
        <v>2.2999999999999998</v>
      </c>
      <c r="F341" s="55">
        <v>7</v>
      </c>
      <c r="G341" s="75">
        <v>1.7</v>
      </c>
      <c r="H341" s="63">
        <v>174292.15364954661</v>
      </c>
      <c r="I341" s="63">
        <f t="shared" si="194"/>
        <v>179520.918259033</v>
      </c>
      <c r="J341" s="64">
        <f t="shared" si="195"/>
        <v>224401.14782379125</v>
      </c>
      <c r="K341" s="243">
        <f t="shared" si="196"/>
        <v>0</v>
      </c>
      <c r="L341" s="238"/>
      <c r="M341" s="47">
        <v>1000</v>
      </c>
      <c r="N341" s="175">
        <f t="shared" si="182"/>
        <v>0</v>
      </c>
      <c r="O341" s="178">
        <f t="shared" si="197"/>
        <v>0</v>
      </c>
      <c r="P341" s="177">
        <f t="shared" si="183"/>
        <v>0</v>
      </c>
      <c r="Q341" s="178">
        <f t="shared" si="198"/>
        <v>0</v>
      </c>
      <c r="R341" s="177">
        <f t="shared" si="183"/>
        <v>0</v>
      </c>
      <c r="S341" s="178">
        <f t="shared" si="199"/>
        <v>0</v>
      </c>
      <c r="T341" s="177">
        <f t="shared" si="184"/>
        <v>0</v>
      </c>
      <c r="U341" s="179">
        <f t="shared" si="200"/>
        <v>0</v>
      </c>
      <c r="V341" s="177">
        <f t="shared" si="185"/>
        <v>0</v>
      </c>
      <c r="W341" s="178">
        <f t="shared" si="201"/>
        <v>0</v>
      </c>
      <c r="X341" s="177">
        <f t="shared" si="186"/>
        <v>0</v>
      </c>
      <c r="Y341" s="178">
        <f t="shared" si="202"/>
        <v>0</v>
      </c>
      <c r="Z341" s="177">
        <f t="shared" si="187"/>
        <v>0</v>
      </c>
      <c r="AA341" s="178">
        <f t="shared" si="203"/>
        <v>0</v>
      </c>
      <c r="AB341" s="177">
        <f t="shared" si="188"/>
        <v>0</v>
      </c>
      <c r="AC341" s="178">
        <f t="shared" si="204"/>
        <v>0</v>
      </c>
      <c r="AD341" s="177">
        <f t="shared" si="189"/>
        <v>0</v>
      </c>
      <c r="AE341" s="179">
        <f t="shared" si="205"/>
        <v>0</v>
      </c>
      <c r="AF341" s="177">
        <f t="shared" si="189"/>
        <v>0</v>
      </c>
      <c r="AG341" s="178">
        <f t="shared" si="206"/>
        <v>0</v>
      </c>
      <c r="AH341" s="220">
        <f t="shared" si="190"/>
        <v>0</v>
      </c>
      <c r="AI341" s="179">
        <f t="shared" si="207"/>
        <v>0</v>
      </c>
      <c r="AJ341" s="177">
        <f t="shared" si="191"/>
        <v>0</v>
      </c>
      <c r="AK341" s="178">
        <f t="shared" si="208"/>
        <v>0</v>
      </c>
      <c r="AL341" s="177">
        <f t="shared" si="192"/>
        <v>0</v>
      </c>
      <c r="AM341" s="178">
        <f t="shared" si="209"/>
        <v>0</v>
      </c>
      <c r="AN341" s="220">
        <f t="shared" si="193"/>
        <v>0</v>
      </c>
      <c r="AO341" s="117">
        <f t="shared" si="210"/>
        <v>0</v>
      </c>
    </row>
    <row r="342" spans="1:41" s="65" customFormat="1" ht="15" customHeight="1">
      <c r="A342" s="66">
        <v>15</v>
      </c>
      <c r="B342" s="42">
        <v>25372557</v>
      </c>
      <c r="C342" s="43" t="s">
        <v>323</v>
      </c>
      <c r="D342" s="74">
        <v>7</v>
      </c>
      <c r="E342" s="75">
        <v>2.5099999999999998</v>
      </c>
      <c r="F342" s="55">
        <v>7</v>
      </c>
      <c r="G342" s="75">
        <v>1.7</v>
      </c>
      <c r="H342" s="63">
        <v>198246.9053728735</v>
      </c>
      <c r="I342" s="63">
        <f t="shared" si="194"/>
        <v>204194.31253405972</v>
      </c>
      <c r="J342" s="64">
        <f t="shared" si="195"/>
        <v>255242.89066757463</v>
      </c>
      <c r="K342" s="243">
        <f t="shared" si="196"/>
        <v>0</v>
      </c>
      <c r="L342" s="238"/>
      <c r="M342" s="47">
        <v>1000</v>
      </c>
      <c r="N342" s="175">
        <f t="shared" si="182"/>
        <v>0</v>
      </c>
      <c r="O342" s="178">
        <f t="shared" si="197"/>
        <v>0</v>
      </c>
      <c r="P342" s="177">
        <f t="shared" si="183"/>
        <v>0</v>
      </c>
      <c r="Q342" s="178">
        <f t="shared" si="198"/>
        <v>0</v>
      </c>
      <c r="R342" s="177">
        <f t="shared" si="183"/>
        <v>0</v>
      </c>
      <c r="S342" s="178">
        <f t="shared" si="199"/>
        <v>0</v>
      </c>
      <c r="T342" s="177">
        <f t="shared" si="184"/>
        <v>0</v>
      </c>
      <c r="U342" s="179">
        <f t="shared" si="200"/>
        <v>0</v>
      </c>
      <c r="V342" s="177">
        <f t="shared" si="185"/>
        <v>0</v>
      </c>
      <c r="W342" s="178">
        <f t="shared" si="201"/>
        <v>0</v>
      </c>
      <c r="X342" s="177">
        <f t="shared" si="186"/>
        <v>0</v>
      </c>
      <c r="Y342" s="178">
        <f t="shared" si="202"/>
        <v>0</v>
      </c>
      <c r="Z342" s="177">
        <f t="shared" si="187"/>
        <v>0</v>
      </c>
      <c r="AA342" s="178">
        <f t="shared" si="203"/>
        <v>0</v>
      </c>
      <c r="AB342" s="177">
        <f t="shared" si="188"/>
        <v>0</v>
      </c>
      <c r="AC342" s="178">
        <f t="shared" si="204"/>
        <v>0</v>
      </c>
      <c r="AD342" s="177">
        <f t="shared" si="189"/>
        <v>0</v>
      </c>
      <c r="AE342" s="179">
        <f t="shared" si="205"/>
        <v>0</v>
      </c>
      <c r="AF342" s="177">
        <f t="shared" si="189"/>
        <v>0</v>
      </c>
      <c r="AG342" s="178">
        <f t="shared" si="206"/>
        <v>0</v>
      </c>
      <c r="AH342" s="220">
        <f t="shared" si="190"/>
        <v>0</v>
      </c>
      <c r="AI342" s="179">
        <f t="shared" si="207"/>
        <v>0</v>
      </c>
      <c r="AJ342" s="177">
        <f t="shared" si="191"/>
        <v>0</v>
      </c>
      <c r="AK342" s="178">
        <f t="shared" si="208"/>
        <v>0</v>
      </c>
      <c r="AL342" s="177">
        <f t="shared" si="192"/>
        <v>0</v>
      </c>
      <c r="AM342" s="178">
        <f t="shared" si="209"/>
        <v>0</v>
      </c>
      <c r="AN342" s="220">
        <f t="shared" si="193"/>
        <v>0</v>
      </c>
      <c r="AO342" s="117">
        <f t="shared" si="210"/>
        <v>0</v>
      </c>
    </row>
    <row r="343" spans="1:41" s="65" customFormat="1" ht="15" customHeight="1">
      <c r="A343" s="66">
        <v>16</v>
      </c>
      <c r="B343" s="42">
        <v>25372558</v>
      </c>
      <c r="C343" s="43" t="s">
        <v>324</v>
      </c>
      <c r="D343" s="74">
        <v>7</v>
      </c>
      <c r="E343" s="75">
        <v>2.5099999999999998</v>
      </c>
      <c r="F343" s="55">
        <v>7</v>
      </c>
      <c r="G343" s="75">
        <v>2.13</v>
      </c>
      <c r="H343" s="63">
        <v>224308.35110157161</v>
      </c>
      <c r="I343" s="63">
        <f t="shared" si="194"/>
        <v>231037.60163461877</v>
      </c>
      <c r="J343" s="64">
        <f t="shared" si="195"/>
        <v>288797.00204327342</v>
      </c>
      <c r="K343" s="243">
        <f t="shared" si="196"/>
        <v>0</v>
      </c>
      <c r="L343" s="238"/>
      <c r="M343" s="47">
        <v>1000</v>
      </c>
      <c r="N343" s="175">
        <f t="shared" si="182"/>
        <v>0</v>
      </c>
      <c r="O343" s="178">
        <f t="shared" si="197"/>
        <v>0</v>
      </c>
      <c r="P343" s="177">
        <f t="shared" si="183"/>
        <v>0</v>
      </c>
      <c r="Q343" s="178">
        <f t="shared" si="198"/>
        <v>0</v>
      </c>
      <c r="R343" s="177">
        <f t="shared" si="183"/>
        <v>0</v>
      </c>
      <c r="S343" s="178">
        <f t="shared" si="199"/>
        <v>0</v>
      </c>
      <c r="T343" s="177">
        <f t="shared" si="184"/>
        <v>0</v>
      </c>
      <c r="U343" s="179">
        <f t="shared" si="200"/>
        <v>0</v>
      </c>
      <c r="V343" s="177">
        <f t="shared" si="185"/>
        <v>0</v>
      </c>
      <c r="W343" s="178">
        <f t="shared" si="201"/>
        <v>0</v>
      </c>
      <c r="X343" s="177">
        <f t="shared" si="186"/>
        <v>0</v>
      </c>
      <c r="Y343" s="178">
        <f t="shared" si="202"/>
        <v>0</v>
      </c>
      <c r="Z343" s="177">
        <f t="shared" si="187"/>
        <v>0</v>
      </c>
      <c r="AA343" s="178">
        <f t="shared" si="203"/>
        <v>0</v>
      </c>
      <c r="AB343" s="177">
        <f t="shared" si="188"/>
        <v>0</v>
      </c>
      <c r="AC343" s="178">
        <f t="shared" si="204"/>
        <v>0</v>
      </c>
      <c r="AD343" s="177">
        <f t="shared" si="189"/>
        <v>0</v>
      </c>
      <c r="AE343" s="179">
        <f t="shared" si="205"/>
        <v>0</v>
      </c>
      <c r="AF343" s="177">
        <f t="shared" si="189"/>
        <v>0</v>
      </c>
      <c r="AG343" s="178">
        <f t="shared" si="206"/>
        <v>0</v>
      </c>
      <c r="AH343" s="220">
        <f t="shared" si="190"/>
        <v>0</v>
      </c>
      <c r="AI343" s="179">
        <f t="shared" si="207"/>
        <v>0</v>
      </c>
      <c r="AJ343" s="177">
        <f t="shared" si="191"/>
        <v>0</v>
      </c>
      <c r="AK343" s="178">
        <f t="shared" si="208"/>
        <v>0</v>
      </c>
      <c r="AL343" s="177">
        <f t="shared" si="192"/>
        <v>0</v>
      </c>
      <c r="AM343" s="178">
        <f t="shared" si="209"/>
        <v>0</v>
      </c>
      <c r="AN343" s="220">
        <f t="shared" si="193"/>
        <v>0</v>
      </c>
      <c r="AO343" s="117">
        <f t="shared" si="210"/>
        <v>0</v>
      </c>
    </row>
    <row r="344" spans="1:41" s="65" customFormat="1" ht="15" customHeight="1">
      <c r="A344" s="66">
        <v>17</v>
      </c>
      <c r="B344" s="42">
        <v>25372559</v>
      </c>
      <c r="C344" s="43" t="s">
        <v>325</v>
      </c>
      <c r="D344" s="74">
        <v>7</v>
      </c>
      <c r="E344" s="75">
        <v>2.6</v>
      </c>
      <c r="F344" s="55">
        <v>7</v>
      </c>
      <c r="G344" s="75">
        <v>2</v>
      </c>
      <c r="H344" s="63">
        <v>226520.58410405167</v>
      </c>
      <c r="I344" s="63">
        <f t="shared" si="194"/>
        <v>233316.20162717323</v>
      </c>
      <c r="J344" s="64">
        <f t="shared" si="195"/>
        <v>291645.25203396654</v>
      </c>
      <c r="K344" s="243">
        <f t="shared" si="196"/>
        <v>0</v>
      </c>
      <c r="L344" s="238"/>
      <c r="M344" s="47">
        <v>1000</v>
      </c>
      <c r="N344" s="175">
        <f t="shared" si="182"/>
        <v>0</v>
      </c>
      <c r="O344" s="178">
        <f t="shared" si="197"/>
        <v>0</v>
      </c>
      <c r="P344" s="177">
        <f t="shared" si="183"/>
        <v>0</v>
      </c>
      <c r="Q344" s="178">
        <f t="shared" si="198"/>
        <v>0</v>
      </c>
      <c r="R344" s="177">
        <f t="shared" si="183"/>
        <v>0</v>
      </c>
      <c r="S344" s="178">
        <f t="shared" si="199"/>
        <v>0</v>
      </c>
      <c r="T344" s="177">
        <f t="shared" si="184"/>
        <v>0</v>
      </c>
      <c r="U344" s="179">
        <f t="shared" si="200"/>
        <v>0</v>
      </c>
      <c r="V344" s="177">
        <f t="shared" si="185"/>
        <v>0</v>
      </c>
      <c r="W344" s="178">
        <f t="shared" si="201"/>
        <v>0</v>
      </c>
      <c r="X344" s="177">
        <f t="shared" si="186"/>
        <v>0</v>
      </c>
      <c r="Y344" s="178">
        <f t="shared" si="202"/>
        <v>0</v>
      </c>
      <c r="Z344" s="177">
        <f t="shared" si="187"/>
        <v>0</v>
      </c>
      <c r="AA344" s="178">
        <f t="shared" si="203"/>
        <v>0</v>
      </c>
      <c r="AB344" s="177">
        <f t="shared" si="188"/>
        <v>0</v>
      </c>
      <c r="AC344" s="178">
        <f t="shared" si="204"/>
        <v>0</v>
      </c>
      <c r="AD344" s="177">
        <f t="shared" si="189"/>
        <v>0</v>
      </c>
      <c r="AE344" s="179">
        <f t="shared" si="205"/>
        <v>0</v>
      </c>
      <c r="AF344" s="177">
        <f t="shared" si="189"/>
        <v>0</v>
      </c>
      <c r="AG344" s="178">
        <f t="shared" si="206"/>
        <v>0</v>
      </c>
      <c r="AH344" s="220">
        <f t="shared" si="190"/>
        <v>0</v>
      </c>
      <c r="AI344" s="179">
        <f t="shared" si="207"/>
        <v>0</v>
      </c>
      <c r="AJ344" s="177">
        <f t="shared" si="191"/>
        <v>0</v>
      </c>
      <c r="AK344" s="178">
        <f t="shared" si="208"/>
        <v>0</v>
      </c>
      <c r="AL344" s="177">
        <f t="shared" si="192"/>
        <v>0</v>
      </c>
      <c r="AM344" s="178">
        <f t="shared" si="209"/>
        <v>0</v>
      </c>
      <c r="AN344" s="220">
        <f t="shared" si="193"/>
        <v>0</v>
      </c>
      <c r="AO344" s="117">
        <f t="shared" si="210"/>
        <v>0</v>
      </c>
    </row>
    <row r="345" spans="1:41" s="65" customFormat="1" ht="15" customHeight="1">
      <c r="A345" s="66">
        <v>18</v>
      </c>
      <c r="B345" s="42">
        <v>25372560</v>
      </c>
      <c r="C345" s="43" t="s">
        <v>326</v>
      </c>
      <c r="D345" s="74">
        <v>7</v>
      </c>
      <c r="E345" s="75">
        <v>2.6</v>
      </c>
      <c r="F345" s="55">
        <v>7</v>
      </c>
      <c r="G345" s="75">
        <v>2.13</v>
      </c>
      <c r="H345" s="63">
        <v>235084.02107825555</v>
      </c>
      <c r="I345" s="63">
        <f t="shared" si="194"/>
        <v>242136.54171060323</v>
      </c>
      <c r="J345" s="64">
        <f t="shared" si="195"/>
        <v>302670.67713825399</v>
      </c>
      <c r="K345" s="243">
        <f t="shared" si="196"/>
        <v>0</v>
      </c>
      <c r="L345" s="238"/>
      <c r="M345" s="47">
        <v>1000</v>
      </c>
      <c r="N345" s="175">
        <f t="shared" si="182"/>
        <v>0</v>
      </c>
      <c r="O345" s="178">
        <f t="shared" si="197"/>
        <v>0</v>
      </c>
      <c r="P345" s="177">
        <f t="shared" si="183"/>
        <v>0</v>
      </c>
      <c r="Q345" s="178">
        <f t="shared" si="198"/>
        <v>0</v>
      </c>
      <c r="R345" s="177">
        <f t="shared" si="183"/>
        <v>0</v>
      </c>
      <c r="S345" s="178">
        <f t="shared" si="199"/>
        <v>0</v>
      </c>
      <c r="T345" s="177">
        <f t="shared" si="184"/>
        <v>0</v>
      </c>
      <c r="U345" s="179">
        <f t="shared" si="200"/>
        <v>0</v>
      </c>
      <c r="V345" s="177">
        <f t="shared" si="185"/>
        <v>0</v>
      </c>
      <c r="W345" s="178">
        <f t="shared" si="201"/>
        <v>0</v>
      </c>
      <c r="X345" s="177">
        <f t="shared" si="186"/>
        <v>0</v>
      </c>
      <c r="Y345" s="178">
        <f t="shared" si="202"/>
        <v>0</v>
      </c>
      <c r="Z345" s="177">
        <f t="shared" si="187"/>
        <v>0</v>
      </c>
      <c r="AA345" s="178">
        <f t="shared" si="203"/>
        <v>0</v>
      </c>
      <c r="AB345" s="177">
        <f t="shared" si="188"/>
        <v>0</v>
      </c>
      <c r="AC345" s="178">
        <f t="shared" si="204"/>
        <v>0</v>
      </c>
      <c r="AD345" s="177">
        <f t="shared" si="189"/>
        <v>0</v>
      </c>
      <c r="AE345" s="179">
        <f t="shared" si="205"/>
        <v>0</v>
      </c>
      <c r="AF345" s="177">
        <f t="shared" si="189"/>
        <v>0</v>
      </c>
      <c r="AG345" s="178">
        <f t="shared" si="206"/>
        <v>0</v>
      </c>
      <c r="AH345" s="220">
        <f t="shared" si="190"/>
        <v>0</v>
      </c>
      <c r="AI345" s="179">
        <f t="shared" si="207"/>
        <v>0</v>
      </c>
      <c r="AJ345" s="177">
        <f t="shared" si="191"/>
        <v>0</v>
      </c>
      <c r="AK345" s="178">
        <f t="shared" si="208"/>
        <v>0</v>
      </c>
      <c r="AL345" s="177">
        <f t="shared" si="192"/>
        <v>0</v>
      </c>
      <c r="AM345" s="178">
        <f t="shared" si="209"/>
        <v>0</v>
      </c>
      <c r="AN345" s="220">
        <f t="shared" si="193"/>
        <v>0</v>
      </c>
      <c r="AO345" s="117">
        <f t="shared" si="210"/>
        <v>0</v>
      </c>
    </row>
    <row r="346" spans="1:41" s="65" customFormat="1" ht="15" customHeight="1">
      <c r="A346" s="66">
        <v>19</v>
      </c>
      <c r="B346" s="42">
        <v>25372561</v>
      </c>
      <c r="C346" s="43" t="s">
        <v>327</v>
      </c>
      <c r="D346" s="74">
        <v>19</v>
      </c>
      <c r="E346" s="75">
        <v>1.82</v>
      </c>
      <c r="F346" s="55">
        <v>7</v>
      </c>
      <c r="G346" s="75">
        <v>2.13</v>
      </c>
      <c r="H346" s="63">
        <v>283506.72800257406</v>
      </c>
      <c r="I346" s="63">
        <f t="shared" si="194"/>
        <v>292011.9298426513</v>
      </c>
      <c r="J346" s="64">
        <f t="shared" si="195"/>
        <v>365014.91230331408</v>
      </c>
      <c r="K346" s="243">
        <f t="shared" si="196"/>
        <v>0</v>
      </c>
      <c r="L346" s="238"/>
      <c r="M346" s="47">
        <v>1000</v>
      </c>
      <c r="N346" s="175">
        <f t="shared" si="182"/>
        <v>0</v>
      </c>
      <c r="O346" s="178">
        <f t="shared" si="197"/>
        <v>0</v>
      </c>
      <c r="P346" s="177">
        <f t="shared" si="183"/>
        <v>0</v>
      </c>
      <c r="Q346" s="178">
        <f t="shared" si="198"/>
        <v>0</v>
      </c>
      <c r="R346" s="177">
        <f t="shared" si="183"/>
        <v>0</v>
      </c>
      <c r="S346" s="178">
        <f t="shared" si="199"/>
        <v>0</v>
      </c>
      <c r="T346" s="177">
        <f t="shared" si="184"/>
        <v>0</v>
      </c>
      <c r="U346" s="179">
        <f t="shared" si="200"/>
        <v>0</v>
      </c>
      <c r="V346" s="177">
        <f t="shared" si="185"/>
        <v>0</v>
      </c>
      <c r="W346" s="178">
        <f t="shared" si="201"/>
        <v>0</v>
      </c>
      <c r="X346" s="177">
        <f t="shared" si="186"/>
        <v>0</v>
      </c>
      <c r="Y346" s="178">
        <f t="shared" si="202"/>
        <v>0</v>
      </c>
      <c r="Z346" s="177">
        <f t="shared" si="187"/>
        <v>0</v>
      </c>
      <c r="AA346" s="178">
        <f t="shared" si="203"/>
        <v>0</v>
      </c>
      <c r="AB346" s="177">
        <f t="shared" si="188"/>
        <v>0</v>
      </c>
      <c r="AC346" s="178">
        <f t="shared" si="204"/>
        <v>0</v>
      </c>
      <c r="AD346" s="177">
        <f t="shared" si="189"/>
        <v>0</v>
      </c>
      <c r="AE346" s="179">
        <f t="shared" si="205"/>
        <v>0</v>
      </c>
      <c r="AF346" s="177">
        <f t="shared" si="189"/>
        <v>0</v>
      </c>
      <c r="AG346" s="178">
        <f t="shared" si="206"/>
        <v>0</v>
      </c>
      <c r="AH346" s="220">
        <f t="shared" si="190"/>
        <v>0</v>
      </c>
      <c r="AI346" s="179">
        <f t="shared" si="207"/>
        <v>0</v>
      </c>
      <c r="AJ346" s="177">
        <f t="shared" si="191"/>
        <v>0</v>
      </c>
      <c r="AK346" s="178">
        <f t="shared" si="208"/>
        <v>0</v>
      </c>
      <c r="AL346" s="177">
        <f t="shared" si="192"/>
        <v>0</v>
      </c>
      <c r="AM346" s="178">
        <f t="shared" si="209"/>
        <v>0</v>
      </c>
      <c r="AN346" s="220">
        <f t="shared" si="193"/>
        <v>0</v>
      </c>
      <c r="AO346" s="117">
        <f t="shared" si="210"/>
        <v>0</v>
      </c>
    </row>
    <row r="347" spans="1:41" s="65" customFormat="1" ht="15" customHeight="1">
      <c r="A347" s="66">
        <v>20</v>
      </c>
      <c r="B347" s="42">
        <v>25372562</v>
      </c>
      <c r="C347" s="43" t="s">
        <v>328</v>
      </c>
      <c r="D347" s="74">
        <v>19</v>
      </c>
      <c r="E347" s="75">
        <v>1.82</v>
      </c>
      <c r="F347" s="55">
        <v>7</v>
      </c>
      <c r="G347" s="75">
        <v>2.5099999999999998</v>
      </c>
      <c r="H347" s="63">
        <v>311022.52379818668</v>
      </c>
      <c r="I347" s="63">
        <f t="shared" si="194"/>
        <v>320353.19951213227</v>
      </c>
      <c r="J347" s="64">
        <f t="shared" si="195"/>
        <v>400441.49939016532</v>
      </c>
      <c r="K347" s="243">
        <f t="shared" si="196"/>
        <v>0</v>
      </c>
      <c r="L347" s="238"/>
      <c r="M347" s="47">
        <v>1000</v>
      </c>
      <c r="N347" s="175">
        <f t="shared" si="182"/>
        <v>0</v>
      </c>
      <c r="O347" s="178">
        <f t="shared" si="197"/>
        <v>0</v>
      </c>
      <c r="P347" s="177">
        <f t="shared" si="183"/>
        <v>0</v>
      </c>
      <c r="Q347" s="178">
        <f t="shared" si="198"/>
        <v>0</v>
      </c>
      <c r="R347" s="177">
        <f t="shared" si="183"/>
        <v>0</v>
      </c>
      <c r="S347" s="178">
        <f t="shared" si="199"/>
        <v>0</v>
      </c>
      <c r="T347" s="177">
        <f t="shared" si="184"/>
        <v>0</v>
      </c>
      <c r="U347" s="179">
        <f t="shared" si="200"/>
        <v>0</v>
      </c>
      <c r="V347" s="177">
        <f t="shared" si="185"/>
        <v>0</v>
      </c>
      <c r="W347" s="178">
        <f t="shared" si="201"/>
        <v>0</v>
      </c>
      <c r="X347" s="177">
        <f t="shared" si="186"/>
        <v>0</v>
      </c>
      <c r="Y347" s="178">
        <f t="shared" si="202"/>
        <v>0</v>
      </c>
      <c r="Z347" s="177">
        <f t="shared" si="187"/>
        <v>0</v>
      </c>
      <c r="AA347" s="178">
        <f t="shared" si="203"/>
        <v>0</v>
      </c>
      <c r="AB347" s="177">
        <f t="shared" si="188"/>
        <v>0</v>
      </c>
      <c r="AC347" s="178">
        <f t="shared" si="204"/>
        <v>0</v>
      </c>
      <c r="AD347" s="177">
        <f t="shared" si="189"/>
        <v>0</v>
      </c>
      <c r="AE347" s="179">
        <f t="shared" si="205"/>
        <v>0</v>
      </c>
      <c r="AF347" s="177">
        <f t="shared" si="189"/>
        <v>0</v>
      </c>
      <c r="AG347" s="178">
        <f t="shared" si="206"/>
        <v>0</v>
      </c>
      <c r="AH347" s="220">
        <f t="shared" si="190"/>
        <v>0</v>
      </c>
      <c r="AI347" s="179">
        <f t="shared" si="207"/>
        <v>0</v>
      </c>
      <c r="AJ347" s="177">
        <f t="shared" si="191"/>
        <v>0</v>
      </c>
      <c r="AK347" s="178">
        <f t="shared" si="208"/>
        <v>0</v>
      </c>
      <c r="AL347" s="177">
        <f t="shared" si="192"/>
        <v>0</v>
      </c>
      <c r="AM347" s="178">
        <f t="shared" si="209"/>
        <v>0</v>
      </c>
      <c r="AN347" s="220">
        <f t="shared" si="193"/>
        <v>0</v>
      </c>
      <c r="AO347" s="117">
        <f t="shared" si="210"/>
        <v>0</v>
      </c>
    </row>
    <row r="348" spans="1:41" s="65" customFormat="1" ht="15" customHeight="1">
      <c r="A348" s="66">
        <v>21</v>
      </c>
      <c r="B348" s="42">
        <v>25372563</v>
      </c>
      <c r="C348" s="43" t="s">
        <v>329</v>
      </c>
      <c r="D348" s="74">
        <v>19</v>
      </c>
      <c r="E348" s="75">
        <v>2</v>
      </c>
      <c r="F348" s="55">
        <v>7</v>
      </c>
      <c r="G348" s="75">
        <v>2.2999999999999998</v>
      </c>
      <c r="H348" s="63">
        <v>338413.44523636997</v>
      </c>
      <c r="I348" s="63">
        <f t="shared" si="194"/>
        <v>348565.84859346109</v>
      </c>
      <c r="J348" s="64">
        <f t="shared" si="195"/>
        <v>435707.31074182637</v>
      </c>
      <c r="K348" s="243">
        <f t="shared" si="196"/>
        <v>0</v>
      </c>
      <c r="L348" s="238"/>
      <c r="M348" s="47">
        <v>500</v>
      </c>
      <c r="N348" s="175">
        <f t="shared" si="182"/>
        <v>0</v>
      </c>
      <c r="O348" s="178">
        <f t="shared" si="197"/>
        <v>0</v>
      </c>
      <c r="P348" s="177">
        <f t="shared" si="183"/>
        <v>0</v>
      </c>
      <c r="Q348" s="178">
        <f t="shared" si="198"/>
        <v>0</v>
      </c>
      <c r="R348" s="177">
        <f t="shared" si="183"/>
        <v>0</v>
      </c>
      <c r="S348" s="178">
        <f t="shared" si="199"/>
        <v>0</v>
      </c>
      <c r="T348" s="177">
        <f t="shared" si="184"/>
        <v>0</v>
      </c>
      <c r="U348" s="179">
        <f t="shared" si="200"/>
        <v>0</v>
      </c>
      <c r="V348" s="177">
        <f t="shared" si="185"/>
        <v>0</v>
      </c>
      <c r="W348" s="178">
        <f t="shared" si="201"/>
        <v>0</v>
      </c>
      <c r="X348" s="177">
        <f t="shared" si="186"/>
        <v>0</v>
      </c>
      <c r="Y348" s="178">
        <f t="shared" si="202"/>
        <v>0</v>
      </c>
      <c r="Z348" s="177">
        <f t="shared" si="187"/>
        <v>0</v>
      </c>
      <c r="AA348" s="178">
        <f t="shared" si="203"/>
        <v>0</v>
      </c>
      <c r="AB348" s="177">
        <f t="shared" si="188"/>
        <v>0</v>
      </c>
      <c r="AC348" s="178">
        <f t="shared" si="204"/>
        <v>0</v>
      </c>
      <c r="AD348" s="177">
        <f t="shared" si="189"/>
        <v>0</v>
      </c>
      <c r="AE348" s="179">
        <f t="shared" si="205"/>
        <v>0</v>
      </c>
      <c r="AF348" s="177">
        <f t="shared" si="189"/>
        <v>0</v>
      </c>
      <c r="AG348" s="178">
        <f t="shared" si="206"/>
        <v>0</v>
      </c>
      <c r="AH348" s="220">
        <f t="shared" si="190"/>
        <v>0</v>
      </c>
      <c r="AI348" s="179">
        <f t="shared" si="207"/>
        <v>0</v>
      </c>
      <c r="AJ348" s="177">
        <f t="shared" si="191"/>
        <v>0</v>
      </c>
      <c r="AK348" s="178">
        <f t="shared" si="208"/>
        <v>0</v>
      </c>
      <c r="AL348" s="177">
        <f t="shared" si="192"/>
        <v>0</v>
      </c>
      <c r="AM348" s="178">
        <f t="shared" si="209"/>
        <v>0</v>
      </c>
      <c r="AN348" s="220">
        <f t="shared" si="193"/>
        <v>0</v>
      </c>
      <c r="AO348" s="117">
        <f t="shared" si="210"/>
        <v>0</v>
      </c>
    </row>
    <row r="349" spans="1:41" s="65" customFormat="1" ht="15" customHeight="1">
      <c r="A349" s="66">
        <v>22</v>
      </c>
      <c r="B349" s="42">
        <v>25372564</v>
      </c>
      <c r="C349" s="43" t="s">
        <v>330</v>
      </c>
      <c r="D349" s="74">
        <v>19</v>
      </c>
      <c r="E349" s="75">
        <v>2</v>
      </c>
      <c r="F349" s="55">
        <v>7</v>
      </c>
      <c r="G349" s="75">
        <v>2.5099999999999998</v>
      </c>
      <c r="H349" s="63">
        <v>353950.61104214564</v>
      </c>
      <c r="I349" s="63">
        <f t="shared" si="194"/>
        <v>364569.12937341002</v>
      </c>
      <c r="J349" s="64">
        <f t="shared" si="195"/>
        <v>455711.41171676252</v>
      </c>
      <c r="K349" s="243">
        <f t="shared" si="196"/>
        <v>0</v>
      </c>
      <c r="L349" s="238"/>
      <c r="M349" s="47">
        <v>500</v>
      </c>
      <c r="N349" s="175">
        <f t="shared" si="182"/>
        <v>0</v>
      </c>
      <c r="O349" s="178">
        <f t="shared" si="197"/>
        <v>0</v>
      </c>
      <c r="P349" s="177">
        <f t="shared" si="183"/>
        <v>0</v>
      </c>
      <c r="Q349" s="178">
        <f t="shared" si="198"/>
        <v>0</v>
      </c>
      <c r="R349" s="177">
        <f t="shared" si="183"/>
        <v>0</v>
      </c>
      <c r="S349" s="178">
        <f t="shared" si="199"/>
        <v>0</v>
      </c>
      <c r="T349" s="177">
        <f t="shared" si="184"/>
        <v>0</v>
      </c>
      <c r="U349" s="179">
        <f t="shared" si="200"/>
        <v>0</v>
      </c>
      <c r="V349" s="177">
        <f t="shared" si="185"/>
        <v>0</v>
      </c>
      <c r="W349" s="178">
        <f t="shared" si="201"/>
        <v>0</v>
      </c>
      <c r="X349" s="177">
        <f t="shared" si="186"/>
        <v>0</v>
      </c>
      <c r="Y349" s="178">
        <f t="shared" si="202"/>
        <v>0</v>
      </c>
      <c r="Z349" s="177">
        <f t="shared" si="187"/>
        <v>0</v>
      </c>
      <c r="AA349" s="178">
        <f t="shared" si="203"/>
        <v>0</v>
      </c>
      <c r="AB349" s="177">
        <f t="shared" si="188"/>
        <v>0</v>
      </c>
      <c r="AC349" s="178">
        <f t="shared" si="204"/>
        <v>0</v>
      </c>
      <c r="AD349" s="177">
        <f t="shared" si="189"/>
        <v>0</v>
      </c>
      <c r="AE349" s="179">
        <f t="shared" si="205"/>
        <v>0</v>
      </c>
      <c r="AF349" s="177">
        <f t="shared" si="189"/>
        <v>0</v>
      </c>
      <c r="AG349" s="178">
        <f t="shared" si="206"/>
        <v>0</v>
      </c>
      <c r="AH349" s="220">
        <f t="shared" si="190"/>
        <v>0</v>
      </c>
      <c r="AI349" s="179">
        <f t="shared" si="207"/>
        <v>0</v>
      </c>
      <c r="AJ349" s="177">
        <f t="shared" si="191"/>
        <v>0</v>
      </c>
      <c r="AK349" s="178">
        <f t="shared" si="208"/>
        <v>0</v>
      </c>
      <c r="AL349" s="177">
        <f t="shared" si="192"/>
        <v>0</v>
      </c>
      <c r="AM349" s="178">
        <f t="shared" si="209"/>
        <v>0</v>
      </c>
      <c r="AN349" s="220">
        <f t="shared" si="193"/>
        <v>0</v>
      </c>
      <c r="AO349" s="117">
        <f t="shared" si="210"/>
        <v>0</v>
      </c>
    </row>
    <row r="350" spans="1:41" s="65" customFormat="1" ht="15" customHeight="1">
      <c r="A350" s="66">
        <v>23</v>
      </c>
      <c r="B350" s="42">
        <v>25372565</v>
      </c>
      <c r="C350" s="43" t="s">
        <v>331</v>
      </c>
      <c r="D350" s="74">
        <v>19</v>
      </c>
      <c r="E350" s="75">
        <v>2.13</v>
      </c>
      <c r="F350" s="55">
        <v>7</v>
      </c>
      <c r="G350" s="75">
        <v>2.5099999999999998</v>
      </c>
      <c r="H350" s="63">
        <v>383552.53787516669</v>
      </c>
      <c r="I350" s="63">
        <f t="shared" si="194"/>
        <v>395059.11401142168</v>
      </c>
      <c r="J350" s="64">
        <f t="shared" si="195"/>
        <v>493823.89251427707</v>
      </c>
      <c r="K350" s="243">
        <f t="shared" si="196"/>
        <v>0</v>
      </c>
      <c r="L350" s="238"/>
      <c r="M350" s="47">
        <v>500</v>
      </c>
      <c r="N350" s="175">
        <f t="shared" si="182"/>
        <v>0</v>
      </c>
      <c r="O350" s="178">
        <f t="shared" si="197"/>
        <v>0</v>
      </c>
      <c r="P350" s="177">
        <f t="shared" si="183"/>
        <v>0</v>
      </c>
      <c r="Q350" s="178">
        <f t="shared" si="198"/>
        <v>0</v>
      </c>
      <c r="R350" s="177">
        <f t="shared" si="183"/>
        <v>0</v>
      </c>
      <c r="S350" s="178">
        <f t="shared" si="199"/>
        <v>0</v>
      </c>
      <c r="T350" s="177">
        <f t="shared" si="184"/>
        <v>0</v>
      </c>
      <c r="U350" s="179">
        <f t="shared" si="200"/>
        <v>0</v>
      </c>
      <c r="V350" s="177">
        <f t="shared" si="185"/>
        <v>0</v>
      </c>
      <c r="W350" s="178">
        <f t="shared" si="201"/>
        <v>0</v>
      </c>
      <c r="X350" s="177">
        <f t="shared" si="186"/>
        <v>0</v>
      </c>
      <c r="Y350" s="178">
        <f t="shared" si="202"/>
        <v>0</v>
      </c>
      <c r="Z350" s="177">
        <f t="shared" si="187"/>
        <v>0</v>
      </c>
      <c r="AA350" s="178">
        <f t="shared" si="203"/>
        <v>0</v>
      </c>
      <c r="AB350" s="177">
        <f t="shared" si="188"/>
        <v>0</v>
      </c>
      <c r="AC350" s="178">
        <f t="shared" si="204"/>
        <v>0</v>
      </c>
      <c r="AD350" s="177">
        <f t="shared" si="189"/>
        <v>0</v>
      </c>
      <c r="AE350" s="179">
        <f t="shared" si="205"/>
        <v>0</v>
      </c>
      <c r="AF350" s="177">
        <f t="shared" si="189"/>
        <v>0</v>
      </c>
      <c r="AG350" s="178">
        <f t="shared" si="206"/>
        <v>0</v>
      </c>
      <c r="AH350" s="220">
        <f t="shared" si="190"/>
        <v>0</v>
      </c>
      <c r="AI350" s="179">
        <f t="shared" si="207"/>
        <v>0</v>
      </c>
      <c r="AJ350" s="177">
        <f t="shared" si="191"/>
        <v>0</v>
      </c>
      <c r="AK350" s="178">
        <f t="shared" si="208"/>
        <v>0</v>
      </c>
      <c r="AL350" s="177">
        <f t="shared" si="192"/>
        <v>0</v>
      </c>
      <c r="AM350" s="178">
        <f t="shared" si="209"/>
        <v>0</v>
      </c>
      <c r="AN350" s="220">
        <f t="shared" si="193"/>
        <v>0</v>
      </c>
      <c r="AO350" s="117">
        <f t="shared" si="210"/>
        <v>0</v>
      </c>
    </row>
    <row r="351" spans="1:41" s="65" customFormat="1" ht="15" customHeight="1">
      <c r="A351" s="66">
        <v>24</v>
      </c>
      <c r="B351" s="42">
        <v>25372566</v>
      </c>
      <c r="C351" s="43" t="s">
        <v>332</v>
      </c>
      <c r="D351" s="74">
        <v>19</v>
      </c>
      <c r="E351" s="75">
        <v>2.13</v>
      </c>
      <c r="F351" s="55">
        <v>19</v>
      </c>
      <c r="G351" s="75">
        <v>1.82</v>
      </c>
      <c r="H351" s="63">
        <v>423587.84951987123</v>
      </c>
      <c r="I351" s="63">
        <f t="shared" si="194"/>
        <v>436295.48500546737</v>
      </c>
      <c r="J351" s="64">
        <f t="shared" si="195"/>
        <v>545369.35625683423</v>
      </c>
      <c r="K351" s="243">
        <f t="shared" si="196"/>
        <v>0</v>
      </c>
      <c r="L351" s="238"/>
      <c r="M351" s="47">
        <v>500</v>
      </c>
      <c r="N351" s="175">
        <f t="shared" si="182"/>
        <v>0</v>
      </c>
      <c r="O351" s="178">
        <f t="shared" si="197"/>
        <v>0</v>
      </c>
      <c r="P351" s="177">
        <f t="shared" si="183"/>
        <v>0</v>
      </c>
      <c r="Q351" s="178">
        <f t="shared" si="198"/>
        <v>0</v>
      </c>
      <c r="R351" s="177">
        <f t="shared" si="183"/>
        <v>0</v>
      </c>
      <c r="S351" s="178">
        <f t="shared" si="199"/>
        <v>0</v>
      </c>
      <c r="T351" s="177">
        <f t="shared" si="184"/>
        <v>0</v>
      </c>
      <c r="U351" s="179">
        <f t="shared" si="200"/>
        <v>0</v>
      </c>
      <c r="V351" s="177">
        <f t="shared" si="185"/>
        <v>0</v>
      </c>
      <c r="W351" s="178">
        <f t="shared" si="201"/>
        <v>0</v>
      </c>
      <c r="X351" s="177">
        <f t="shared" si="186"/>
        <v>0</v>
      </c>
      <c r="Y351" s="178">
        <f t="shared" si="202"/>
        <v>0</v>
      </c>
      <c r="Z351" s="177">
        <f t="shared" si="187"/>
        <v>0</v>
      </c>
      <c r="AA351" s="178">
        <f t="shared" si="203"/>
        <v>0</v>
      </c>
      <c r="AB351" s="177">
        <f t="shared" si="188"/>
        <v>0</v>
      </c>
      <c r="AC351" s="178">
        <f t="shared" si="204"/>
        <v>0</v>
      </c>
      <c r="AD351" s="177">
        <f t="shared" si="189"/>
        <v>0</v>
      </c>
      <c r="AE351" s="179">
        <f t="shared" si="205"/>
        <v>0</v>
      </c>
      <c r="AF351" s="177">
        <f t="shared" si="189"/>
        <v>0</v>
      </c>
      <c r="AG351" s="178">
        <f t="shared" si="206"/>
        <v>0</v>
      </c>
      <c r="AH351" s="220">
        <f t="shared" si="190"/>
        <v>0</v>
      </c>
      <c r="AI351" s="179">
        <f t="shared" si="207"/>
        <v>0</v>
      </c>
      <c r="AJ351" s="177">
        <f t="shared" si="191"/>
        <v>0</v>
      </c>
      <c r="AK351" s="178">
        <f t="shared" si="208"/>
        <v>0</v>
      </c>
      <c r="AL351" s="177">
        <f t="shared" si="192"/>
        <v>0</v>
      </c>
      <c r="AM351" s="178">
        <f t="shared" si="209"/>
        <v>0</v>
      </c>
      <c r="AN351" s="220">
        <f t="shared" si="193"/>
        <v>0</v>
      </c>
      <c r="AO351" s="117">
        <f t="shared" si="210"/>
        <v>0</v>
      </c>
    </row>
    <row r="352" spans="1:41" s="65" customFormat="1" ht="15" customHeight="1">
      <c r="A352" s="66">
        <v>25</v>
      </c>
      <c r="B352" s="42">
        <v>25372567</v>
      </c>
      <c r="C352" s="43" t="s">
        <v>333</v>
      </c>
      <c r="D352" s="74">
        <v>19</v>
      </c>
      <c r="E352" s="75">
        <v>2.25</v>
      </c>
      <c r="F352" s="55">
        <v>7</v>
      </c>
      <c r="G352" s="75">
        <v>2.6</v>
      </c>
      <c r="H352" s="63">
        <v>423445.3612442509</v>
      </c>
      <c r="I352" s="63">
        <f t="shared" si="194"/>
        <v>436148.72208157845</v>
      </c>
      <c r="J352" s="64">
        <f t="shared" si="195"/>
        <v>545185.90260197304</v>
      </c>
      <c r="K352" s="243">
        <f t="shared" si="196"/>
        <v>0</v>
      </c>
      <c r="L352" s="238"/>
      <c r="M352" s="47">
        <v>500</v>
      </c>
      <c r="N352" s="175">
        <f t="shared" si="182"/>
        <v>0</v>
      </c>
      <c r="O352" s="178">
        <f t="shared" si="197"/>
        <v>0</v>
      </c>
      <c r="P352" s="177">
        <f t="shared" si="183"/>
        <v>0</v>
      </c>
      <c r="Q352" s="178">
        <f t="shared" si="198"/>
        <v>0</v>
      </c>
      <c r="R352" s="177">
        <f t="shared" si="183"/>
        <v>0</v>
      </c>
      <c r="S352" s="178">
        <f t="shared" si="199"/>
        <v>0</v>
      </c>
      <c r="T352" s="177">
        <f t="shared" si="184"/>
        <v>0</v>
      </c>
      <c r="U352" s="179">
        <f t="shared" si="200"/>
        <v>0</v>
      </c>
      <c r="V352" s="177">
        <f t="shared" si="185"/>
        <v>0</v>
      </c>
      <c r="W352" s="178">
        <f t="shared" si="201"/>
        <v>0</v>
      </c>
      <c r="X352" s="177">
        <f t="shared" si="186"/>
        <v>0</v>
      </c>
      <c r="Y352" s="178">
        <f t="shared" si="202"/>
        <v>0</v>
      </c>
      <c r="Z352" s="177">
        <f t="shared" si="187"/>
        <v>0</v>
      </c>
      <c r="AA352" s="178">
        <f t="shared" si="203"/>
        <v>0</v>
      </c>
      <c r="AB352" s="177">
        <f t="shared" si="188"/>
        <v>0</v>
      </c>
      <c r="AC352" s="178">
        <f t="shared" si="204"/>
        <v>0</v>
      </c>
      <c r="AD352" s="177">
        <f t="shared" si="189"/>
        <v>0</v>
      </c>
      <c r="AE352" s="179">
        <f t="shared" si="205"/>
        <v>0</v>
      </c>
      <c r="AF352" s="177">
        <f t="shared" si="189"/>
        <v>0</v>
      </c>
      <c r="AG352" s="178">
        <f t="shared" si="206"/>
        <v>0</v>
      </c>
      <c r="AH352" s="220">
        <f t="shared" si="190"/>
        <v>0</v>
      </c>
      <c r="AI352" s="179">
        <f t="shared" si="207"/>
        <v>0</v>
      </c>
      <c r="AJ352" s="177">
        <f t="shared" si="191"/>
        <v>0</v>
      </c>
      <c r="AK352" s="178">
        <f t="shared" si="208"/>
        <v>0</v>
      </c>
      <c r="AL352" s="177">
        <f t="shared" si="192"/>
        <v>0</v>
      </c>
      <c r="AM352" s="178">
        <f t="shared" si="209"/>
        <v>0</v>
      </c>
      <c r="AN352" s="220">
        <f t="shared" si="193"/>
        <v>0</v>
      </c>
      <c r="AO352" s="117">
        <f t="shared" si="210"/>
        <v>0</v>
      </c>
    </row>
    <row r="353" spans="1:41" s="65" customFormat="1" ht="15" customHeight="1">
      <c r="A353" s="66">
        <v>26</v>
      </c>
      <c r="B353" s="42">
        <v>25372568</v>
      </c>
      <c r="C353" s="43" t="s">
        <v>334</v>
      </c>
      <c r="D353" s="74">
        <v>19</v>
      </c>
      <c r="E353" s="75">
        <v>2.2999999999999998</v>
      </c>
      <c r="F353" s="55">
        <v>19</v>
      </c>
      <c r="G353" s="75">
        <v>1.82</v>
      </c>
      <c r="H353" s="63">
        <v>469534.2039412827</v>
      </c>
      <c r="I353" s="63">
        <f t="shared" si="194"/>
        <v>483620.23005952121</v>
      </c>
      <c r="J353" s="64">
        <f t="shared" si="195"/>
        <v>604525.28757440147</v>
      </c>
      <c r="K353" s="243">
        <f t="shared" si="196"/>
        <v>0</v>
      </c>
      <c r="L353" s="238"/>
      <c r="M353" s="47">
        <v>500</v>
      </c>
      <c r="N353" s="175">
        <f t="shared" si="182"/>
        <v>0</v>
      </c>
      <c r="O353" s="178">
        <f t="shared" si="197"/>
        <v>0</v>
      </c>
      <c r="P353" s="177">
        <f t="shared" si="183"/>
        <v>0</v>
      </c>
      <c r="Q353" s="178">
        <f t="shared" si="198"/>
        <v>0</v>
      </c>
      <c r="R353" s="177">
        <f t="shared" si="183"/>
        <v>0</v>
      </c>
      <c r="S353" s="178">
        <f t="shared" si="199"/>
        <v>0</v>
      </c>
      <c r="T353" s="177">
        <f t="shared" si="184"/>
        <v>0</v>
      </c>
      <c r="U353" s="179">
        <f t="shared" si="200"/>
        <v>0</v>
      </c>
      <c r="V353" s="177">
        <f t="shared" si="185"/>
        <v>0</v>
      </c>
      <c r="W353" s="178">
        <f t="shared" si="201"/>
        <v>0</v>
      </c>
      <c r="X353" s="177">
        <f t="shared" si="186"/>
        <v>0</v>
      </c>
      <c r="Y353" s="178">
        <f t="shared" si="202"/>
        <v>0</v>
      </c>
      <c r="Z353" s="177">
        <f t="shared" si="187"/>
        <v>0</v>
      </c>
      <c r="AA353" s="178">
        <f t="shared" si="203"/>
        <v>0</v>
      </c>
      <c r="AB353" s="177">
        <f t="shared" si="188"/>
        <v>0</v>
      </c>
      <c r="AC353" s="178">
        <f t="shared" si="204"/>
        <v>0</v>
      </c>
      <c r="AD353" s="177">
        <f t="shared" si="189"/>
        <v>0</v>
      </c>
      <c r="AE353" s="179">
        <f t="shared" si="205"/>
        <v>0</v>
      </c>
      <c r="AF353" s="177">
        <f t="shared" si="189"/>
        <v>0</v>
      </c>
      <c r="AG353" s="178">
        <f t="shared" si="206"/>
        <v>0</v>
      </c>
      <c r="AH353" s="220">
        <f t="shared" si="190"/>
        <v>0</v>
      </c>
      <c r="AI353" s="179">
        <f t="shared" si="207"/>
        <v>0</v>
      </c>
      <c r="AJ353" s="177">
        <f t="shared" si="191"/>
        <v>0</v>
      </c>
      <c r="AK353" s="178">
        <f t="shared" si="208"/>
        <v>0</v>
      </c>
      <c r="AL353" s="177">
        <f t="shared" si="192"/>
        <v>0</v>
      </c>
      <c r="AM353" s="178">
        <f t="shared" si="209"/>
        <v>0</v>
      </c>
      <c r="AN353" s="220">
        <f t="shared" si="193"/>
        <v>0</v>
      </c>
      <c r="AO353" s="117">
        <f t="shared" si="210"/>
        <v>0</v>
      </c>
    </row>
    <row r="354" spans="1:41" s="65" customFormat="1" ht="15" customHeight="1">
      <c r="A354" s="66">
        <v>27</v>
      </c>
      <c r="B354" s="42">
        <v>25372569</v>
      </c>
      <c r="C354" s="43" t="s">
        <v>335</v>
      </c>
      <c r="D354" s="74">
        <v>19</v>
      </c>
      <c r="E354" s="75">
        <v>2.5099999999999998</v>
      </c>
      <c r="F354" s="55">
        <v>19</v>
      </c>
      <c r="G354" s="75">
        <v>1.82</v>
      </c>
      <c r="H354" s="63">
        <v>530960.67903296882</v>
      </c>
      <c r="I354" s="63">
        <f t="shared" si="194"/>
        <v>546889.49940395786</v>
      </c>
      <c r="J354" s="64">
        <f t="shared" si="195"/>
        <v>683611.8742549473</v>
      </c>
      <c r="K354" s="243">
        <f t="shared" si="196"/>
        <v>0</v>
      </c>
      <c r="L354" s="238"/>
      <c r="M354" s="47">
        <v>500</v>
      </c>
      <c r="N354" s="175">
        <f t="shared" si="182"/>
        <v>0</v>
      </c>
      <c r="O354" s="178">
        <f t="shared" si="197"/>
        <v>0</v>
      </c>
      <c r="P354" s="177">
        <f t="shared" si="183"/>
        <v>0</v>
      </c>
      <c r="Q354" s="178">
        <f t="shared" si="198"/>
        <v>0</v>
      </c>
      <c r="R354" s="177">
        <f t="shared" si="183"/>
        <v>0</v>
      </c>
      <c r="S354" s="178">
        <f t="shared" si="199"/>
        <v>0</v>
      </c>
      <c r="T354" s="177">
        <f t="shared" si="184"/>
        <v>0</v>
      </c>
      <c r="U354" s="179">
        <f t="shared" si="200"/>
        <v>0</v>
      </c>
      <c r="V354" s="177">
        <f t="shared" si="185"/>
        <v>0</v>
      </c>
      <c r="W354" s="178">
        <f t="shared" si="201"/>
        <v>0</v>
      </c>
      <c r="X354" s="177">
        <f t="shared" si="186"/>
        <v>0</v>
      </c>
      <c r="Y354" s="178">
        <f t="shared" si="202"/>
        <v>0</v>
      </c>
      <c r="Z354" s="177">
        <f t="shared" si="187"/>
        <v>0</v>
      </c>
      <c r="AA354" s="178">
        <f t="shared" si="203"/>
        <v>0</v>
      </c>
      <c r="AB354" s="177">
        <f t="shared" si="188"/>
        <v>0</v>
      </c>
      <c r="AC354" s="178">
        <f t="shared" si="204"/>
        <v>0</v>
      </c>
      <c r="AD354" s="177">
        <f t="shared" si="189"/>
        <v>0</v>
      </c>
      <c r="AE354" s="179">
        <f t="shared" si="205"/>
        <v>0</v>
      </c>
      <c r="AF354" s="177">
        <f t="shared" si="189"/>
        <v>0</v>
      </c>
      <c r="AG354" s="178">
        <f t="shared" si="206"/>
        <v>0</v>
      </c>
      <c r="AH354" s="220">
        <f t="shared" si="190"/>
        <v>0</v>
      </c>
      <c r="AI354" s="179">
        <f t="shared" si="207"/>
        <v>0</v>
      </c>
      <c r="AJ354" s="177">
        <f t="shared" si="191"/>
        <v>0</v>
      </c>
      <c r="AK354" s="178">
        <f t="shared" si="208"/>
        <v>0</v>
      </c>
      <c r="AL354" s="177">
        <f t="shared" si="192"/>
        <v>0</v>
      </c>
      <c r="AM354" s="178">
        <f t="shared" si="209"/>
        <v>0</v>
      </c>
      <c r="AN354" s="220">
        <f t="shared" si="193"/>
        <v>0</v>
      </c>
      <c r="AO354" s="117">
        <f t="shared" si="210"/>
        <v>0</v>
      </c>
    </row>
    <row r="355" spans="1:41" s="65" customFormat="1" ht="15" customHeight="1">
      <c r="A355" s="66">
        <v>28</v>
      </c>
      <c r="B355" s="42">
        <v>25372570</v>
      </c>
      <c r="C355" s="43" t="s">
        <v>336</v>
      </c>
      <c r="D355" s="74">
        <v>19</v>
      </c>
      <c r="E355" s="75">
        <v>2.5099999999999998</v>
      </c>
      <c r="F355" s="55">
        <v>19</v>
      </c>
      <c r="G355" s="75">
        <v>2.13</v>
      </c>
      <c r="H355" s="63">
        <v>580835.24128984776</v>
      </c>
      <c r="I355" s="63">
        <f t="shared" si="194"/>
        <v>598260.29852854321</v>
      </c>
      <c r="J355" s="64">
        <f t="shared" si="195"/>
        <v>747825.37316067901</v>
      </c>
      <c r="K355" s="243">
        <f t="shared" si="196"/>
        <v>0</v>
      </c>
      <c r="L355" s="238"/>
      <c r="M355" s="47">
        <v>500</v>
      </c>
      <c r="N355" s="175">
        <f t="shared" si="182"/>
        <v>0</v>
      </c>
      <c r="O355" s="178">
        <f t="shared" si="197"/>
        <v>0</v>
      </c>
      <c r="P355" s="177">
        <f t="shared" si="183"/>
        <v>0</v>
      </c>
      <c r="Q355" s="178">
        <f t="shared" si="198"/>
        <v>0</v>
      </c>
      <c r="R355" s="177">
        <f t="shared" si="183"/>
        <v>0</v>
      </c>
      <c r="S355" s="178">
        <f t="shared" si="199"/>
        <v>0</v>
      </c>
      <c r="T355" s="177">
        <f t="shared" si="184"/>
        <v>0</v>
      </c>
      <c r="U355" s="179">
        <f t="shared" si="200"/>
        <v>0</v>
      </c>
      <c r="V355" s="177">
        <f t="shared" si="185"/>
        <v>0</v>
      </c>
      <c r="W355" s="178">
        <f t="shared" si="201"/>
        <v>0</v>
      </c>
      <c r="X355" s="177">
        <f t="shared" si="186"/>
        <v>0</v>
      </c>
      <c r="Y355" s="178">
        <f t="shared" si="202"/>
        <v>0</v>
      </c>
      <c r="Z355" s="177">
        <f t="shared" si="187"/>
        <v>0</v>
      </c>
      <c r="AA355" s="178">
        <f t="shared" si="203"/>
        <v>0</v>
      </c>
      <c r="AB355" s="177">
        <f t="shared" si="188"/>
        <v>0</v>
      </c>
      <c r="AC355" s="178">
        <f t="shared" si="204"/>
        <v>0</v>
      </c>
      <c r="AD355" s="177">
        <f t="shared" si="189"/>
        <v>0</v>
      </c>
      <c r="AE355" s="179">
        <f t="shared" si="205"/>
        <v>0</v>
      </c>
      <c r="AF355" s="177">
        <f t="shared" si="189"/>
        <v>0</v>
      </c>
      <c r="AG355" s="178">
        <f t="shared" si="206"/>
        <v>0</v>
      </c>
      <c r="AH355" s="220">
        <f t="shared" si="190"/>
        <v>0</v>
      </c>
      <c r="AI355" s="179">
        <f t="shared" si="207"/>
        <v>0</v>
      </c>
      <c r="AJ355" s="177">
        <f t="shared" si="191"/>
        <v>0</v>
      </c>
      <c r="AK355" s="178">
        <f t="shared" si="208"/>
        <v>0</v>
      </c>
      <c r="AL355" s="177">
        <f t="shared" si="192"/>
        <v>0</v>
      </c>
      <c r="AM355" s="178">
        <f t="shared" si="209"/>
        <v>0</v>
      </c>
      <c r="AN355" s="220">
        <f t="shared" si="193"/>
        <v>0</v>
      </c>
      <c r="AO355" s="117">
        <f t="shared" si="210"/>
        <v>0</v>
      </c>
    </row>
    <row r="356" spans="1:41" s="65" customFormat="1" ht="15" customHeight="1">
      <c r="A356" s="66">
        <v>29</v>
      </c>
      <c r="B356" s="42">
        <v>25372571</v>
      </c>
      <c r="C356" s="43" t="s">
        <v>337</v>
      </c>
      <c r="D356" s="74">
        <v>19</v>
      </c>
      <c r="E356" s="75">
        <v>2.6</v>
      </c>
      <c r="F356" s="55">
        <v>19</v>
      </c>
      <c r="G356" s="75">
        <v>1.82</v>
      </c>
      <c r="H356" s="63">
        <v>558919.67064283439</v>
      </c>
      <c r="I356" s="63">
        <f t="shared" si="194"/>
        <v>575687.26076211943</v>
      </c>
      <c r="J356" s="64">
        <f t="shared" si="195"/>
        <v>719609.07595264923</v>
      </c>
      <c r="K356" s="243">
        <f t="shared" si="196"/>
        <v>0</v>
      </c>
      <c r="L356" s="238"/>
      <c r="M356" s="47">
        <v>500</v>
      </c>
      <c r="N356" s="175">
        <f t="shared" si="182"/>
        <v>0</v>
      </c>
      <c r="O356" s="178">
        <f t="shared" si="197"/>
        <v>0</v>
      </c>
      <c r="P356" s="177">
        <f t="shared" si="183"/>
        <v>0</v>
      </c>
      <c r="Q356" s="178">
        <f t="shared" si="198"/>
        <v>0</v>
      </c>
      <c r="R356" s="177">
        <f t="shared" si="183"/>
        <v>0</v>
      </c>
      <c r="S356" s="178">
        <f t="shared" si="199"/>
        <v>0</v>
      </c>
      <c r="T356" s="177">
        <f t="shared" si="184"/>
        <v>0</v>
      </c>
      <c r="U356" s="179">
        <f t="shared" si="200"/>
        <v>0</v>
      </c>
      <c r="V356" s="177">
        <f t="shared" si="185"/>
        <v>0</v>
      </c>
      <c r="W356" s="178">
        <f t="shared" si="201"/>
        <v>0</v>
      </c>
      <c r="X356" s="177">
        <f t="shared" si="186"/>
        <v>0</v>
      </c>
      <c r="Y356" s="178">
        <f t="shared" si="202"/>
        <v>0</v>
      </c>
      <c r="Z356" s="177">
        <f t="shared" si="187"/>
        <v>0</v>
      </c>
      <c r="AA356" s="178">
        <f t="shared" si="203"/>
        <v>0</v>
      </c>
      <c r="AB356" s="177">
        <f t="shared" si="188"/>
        <v>0</v>
      </c>
      <c r="AC356" s="178">
        <f t="shared" si="204"/>
        <v>0</v>
      </c>
      <c r="AD356" s="177">
        <f t="shared" si="189"/>
        <v>0</v>
      </c>
      <c r="AE356" s="179">
        <f t="shared" si="205"/>
        <v>0</v>
      </c>
      <c r="AF356" s="177">
        <f t="shared" si="189"/>
        <v>0</v>
      </c>
      <c r="AG356" s="178">
        <f t="shared" si="206"/>
        <v>0</v>
      </c>
      <c r="AH356" s="220">
        <f t="shared" si="190"/>
        <v>0</v>
      </c>
      <c r="AI356" s="179">
        <f t="shared" si="207"/>
        <v>0</v>
      </c>
      <c r="AJ356" s="177">
        <f t="shared" si="191"/>
        <v>0</v>
      </c>
      <c r="AK356" s="178">
        <f t="shared" si="208"/>
        <v>0</v>
      </c>
      <c r="AL356" s="177">
        <f t="shared" si="192"/>
        <v>0</v>
      </c>
      <c r="AM356" s="178">
        <f t="shared" si="209"/>
        <v>0</v>
      </c>
      <c r="AN356" s="220">
        <f t="shared" si="193"/>
        <v>0</v>
      </c>
      <c r="AO356" s="117">
        <f t="shared" si="210"/>
        <v>0</v>
      </c>
    </row>
    <row r="357" spans="1:41" s="65" customFormat="1" ht="15" customHeight="1">
      <c r="A357" s="66">
        <v>30</v>
      </c>
      <c r="B357" s="42">
        <v>25372572</v>
      </c>
      <c r="C357" s="43" t="s">
        <v>338</v>
      </c>
      <c r="D357" s="74">
        <v>19</v>
      </c>
      <c r="E357" s="75">
        <v>2.6</v>
      </c>
      <c r="F357" s="55">
        <v>19</v>
      </c>
      <c r="G357" s="75">
        <v>2</v>
      </c>
      <c r="H357" s="63">
        <v>586728.89171817235</v>
      </c>
      <c r="I357" s="63">
        <f t="shared" si="194"/>
        <v>604330.75846971758</v>
      </c>
      <c r="J357" s="64">
        <f t="shared" si="195"/>
        <v>755413.44808714697</v>
      </c>
      <c r="K357" s="243">
        <f t="shared" si="196"/>
        <v>0</v>
      </c>
      <c r="L357" s="238"/>
      <c r="M357" s="47">
        <v>250</v>
      </c>
      <c r="N357" s="175">
        <f t="shared" si="182"/>
        <v>0</v>
      </c>
      <c r="O357" s="178">
        <f t="shared" si="197"/>
        <v>0</v>
      </c>
      <c r="P357" s="177">
        <f t="shared" si="183"/>
        <v>0</v>
      </c>
      <c r="Q357" s="178">
        <f t="shared" si="198"/>
        <v>0</v>
      </c>
      <c r="R357" s="177">
        <f t="shared" si="183"/>
        <v>0</v>
      </c>
      <c r="S357" s="178">
        <f t="shared" si="199"/>
        <v>0</v>
      </c>
      <c r="T357" s="177">
        <f t="shared" si="184"/>
        <v>0</v>
      </c>
      <c r="U357" s="179">
        <f t="shared" si="200"/>
        <v>0</v>
      </c>
      <c r="V357" s="177">
        <f t="shared" si="185"/>
        <v>0</v>
      </c>
      <c r="W357" s="178">
        <f t="shared" si="201"/>
        <v>0</v>
      </c>
      <c r="X357" s="177">
        <f t="shared" si="186"/>
        <v>0</v>
      </c>
      <c r="Y357" s="178">
        <f t="shared" si="202"/>
        <v>0</v>
      </c>
      <c r="Z357" s="177">
        <f t="shared" si="187"/>
        <v>0</v>
      </c>
      <c r="AA357" s="178">
        <f t="shared" si="203"/>
        <v>0</v>
      </c>
      <c r="AB357" s="177">
        <f t="shared" si="188"/>
        <v>0</v>
      </c>
      <c r="AC357" s="178">
        <f t="shared" si="204"/>
        <v>0</v>
      </c>
      <c r="AD357" s="177">
        <f t="shared" si="189"/>
        <v>0</v>
      </c>
      <c r="AE357" s="179">
        <f t="shared" si="205"/>
        <v>0</v>
      </c>
      <c r="AF357" s="177">
        <f t="shared" si="189"/>
        <v>0</v>
      </c>
      <c r="AG357" s="178">
        <f t="shared" si="206"/>
        <v>0</v>
      </c>
      <c r="AH357" s="220">
        <f t="shared" si="190"/>
        <v>0</v>
      </c>
      <c r="AI357" s="179">
        <f t="shared" si="207"/>
        <v>0</v>
      </c>
      <c r="AJ357" s="177">
        <f t="shared" si="191"/>
        <v>0</v>
      </c>
      <c r="AK357" s="178">
        <f t="shared" si="208"/>
        <v>0</v>
      </c>
      <c r="AL357" s="177">
        <f t="shared" si="192"/>
        <v>0</v>
      </c>
      <c r="AM357" s="178">
        <f t="shared" si="209"/>
        <v>0</v>
      </c>
      <c r="AN357" s="220">
        <f t="shared" si="193"/>
        <v>0</v>
      </c>
      <c r="AO357" s="117">
        <f t="shared" si="210"/>
        <v>0</v>
      </c>
    </row>
    <row r="358" spans="1:41" s="65" customFormat="1" ht="15" customHeight="1">
      <c r="A358" s="66">
        <v>31</v>
      </c>
      <c r="B358" s="42">
        <v>25372573</v>
      </c>
      <c r="C358" s="43" t="s">
        <v>339</v>
      </c>
      <c r="D358" s="74">
        <v>37</v>
      </c>
      <c r="E358" s="75">
        <v>2.0099999999999998</v>
      </c>
      <c r="F358" s="55">
        <v>19</v>
      </c>
      <c r="G358" s="75">
        <v>2</v>
      </c>
      <c r="H358" s="63">
        <v>656469.58450575126</v>
      </c>
      <c r="I358" s="63">
        <f t="shared" si="194"/>
        <v>676163.67204092385</v>
      </c>
      <c r="J358" s="64">
        <f t="shared" si="195"/>
        <v>845204.59005115472</v>
      </c>
      <c r="K358" s="243">
        <f t="shared" si="196"/>
        <v>0</v>
      </c>
      <c r="L358" s="238"/>
      <c r="M358" s="47">
        <v>250</v>
      </c>
      <c r="N358" s="175">
        <f t="shared" si="182"/>
        <v>0</v>
      </c>
      <c r="O358" s="178">
        <f t="shared" si="197"/>
        <v>0</v>
      </c>
      <c r="P358" s="177">
        <f t="shared" si="183"/>
        <v>0</v>
      </c>
      <c r="Q358" s="178">
        <f t="shared" si="198"/>
        <v>0</v>
      </c>
      <c r="R358" s="177">
        <f t="shared" si="183"/>
        <v>0</v>
      </c>
      <c r="S358" s="178">
        <f t="shared" si="199"/>
        <v>0</v>
      </c>
      <c r="T358" s="177">
        <f t="shared" si="184"/>
        <v>0</v>
      </c>
      <c r="U358" s="179">
        <f t="shared" si="200"/>
        <v>0</v>
      </c>
      <c r="V358" s="177">
        <f t="shared" si="185"/>
        <v>0</v>
      </c>
      <c r="W358" s="178">
        <f t="shared" si="201"/>
        <v>0</v>
      </c>
      <c r="X358" s="177">
        <f t="shared" si="186"/>
        <v>0</v>
      </c>
      <c r="Y358" s="178">
        <f t="shared" si="202"/>
        <v>0</v>
      </c>
      <c r="Z358" s="177">
        <f t="shared" si="187"/>
        <v>0</v>
      </c>
      <c r="AA358" s="178">
        <f t="shared" si="203"/>
        <v>0</v>
      </c>
      <c r="AB358" s="177">
        <f t="shared" si="188"/>
        <v>0</v>
      </c>
      <c r="AC358" s="178">
        <f t="shared" si="204"/>
        <v>0</v>
      </c>
      <c r="AD358" s="177">
        <f t="shared" si="189"/>
        <v>0</v>
      </c>
      <c r="AE358" s="179">
        <f t="shared" si="205"/>
        <v>0</v>
      </c>
      <c r="AF358" s="177">
        <f t="shared" si="189"/>
        <v>0</v>
      </c>
      <c r="AG358" s="178">
        <f t="shared" si="206"/>
        <v>0</v>
      </c>
      <c r="AH358" s="220">
        <f t="shared" si="190"/>
        <v>0</v>
      </c>
      <c r="AI358" s="179">
        <f t="shared" si="207"/>
        <v>0</v>
      </c>
      <c r="AJ358" s="177">
        <f t="shared" si="191"/>
        <v>0</v>
      </c>
      <c r="AK358" s="178">
        <f t="shared" si="208"/>
        <v>0</v>
      </c>
      <c r="AL358" s="177">
        <f t="shared" si="192"/>
        <v>0</v>
      </c>
      <c r="AM358" s="178">
        <f t="shared" si="209"/>
        <v>0</v>
      </c>
      <c r="AN358" s="220">
        <f t="shared" si="193"/>
        <v>0</v>
      </c>
      <c r="AO358" s="117">
        <f t="shared" si="210"/>
        <v>0</v>
      </c>
    </row>
    <row r="359" spans="1:41" s="65" customFormat="1" ht="15" customHeight="1">
      <c r="A359" s="66">
        <v>32</v>
      </c>
      <c r="B359" s="42">
        <v>25372574</v>
      </c>
      <c r="C359" s="43" t="s">
        <v>340</v>
      </c>
      <c r="D359" s="74">
        <v>37</v>
      </c>
      <c r="E359" s="75">
        <v>2.0099999999999998</v>
      </c>
      <c r="F359" s="55">
        <v>19</v>
      </c>
      <c r="G359" s="75">
        <v>2.13</v>
      </c>
      <c r="H359" s="63">
        <v>678219.75976292335</v>
      </c>
      <c r="I359" s="63">
        <f t="shared" si="194"/>
        <v>698566.35255581106</v>
      </c>
      <c r="J359" s="64">
        <f t="shared" si="195"/>
        <v>873207.94069476379</v>
      </c>
      <c r="K359" s="243">
        <f t="shared" si="196"/>
        <v>0</v>
      </c>
      <c r="L359" s="238"/>
      <c r="M359" s="47">
        <v>250</v>
      </c>
      <c r="N359" s="175">
        <f t="shared" si="182"/>
        <v>0</v>
      </c>
      <c r="O359" s="178">
        <f t="shared" si="197"/>
        <v>0</v>
      </c>
      <c r="P359" s="177">
        <f t="shared" si="183"/>
        <v>0</v>
      </c>
      <c r="Q359" s="178">
        <f t="shared" si="198"/>
        <v>0</v>
      </c>
      <c r="R359" s="177">
        <f t="shared" si="183"/>
        <v>0</v>
      </c>
      <c r="S359" s="178">
        <f t="shared" si="199"/>
        <v>0</v>
      </c>
      <c r="T359" s="177">
        <f t="shared" si="184"/>
        <v>0</v>
      </c>
      <c r="U359" s="179">
        <f t="shared" si="200"/>
        <v>0</v>
      </c>
      <c r="V359" s="177">
        <f t="shared" si="185"/>
        <v>0</v>
      </c>
      <c r="W359" s="178">
        <f t="shared" si="201"/>
        <v>0</v>
      </c>
      <c r="X359" s="177">
        <f t="shared" si="186"/>
        <v>0</v>
      </c>
      <c r="Y359" s="178">
        <f t="shared" si="202"/>
        <v>0</v>
      </c>
      <c r="Z359" s="177">
        <f t="shared" si="187"/>
        <v>0</v>
      </c>
      <c r="AA359" s="178">
        <f t="shared" si="203"/>
        <v>0</v>
      </c>
      <c r="AB359" s="177">
        <f t="shared" si="188"/>
        <v>0</v>
      </c>
      <c r="AC359" s="178">
        <f t="shared" si="204"/>
        <v>0</v>
      </c>
      <c r="AD359" s="177">
        <f t="shared" si="189"/>
        <v>0</v>
      </c>
      <c r="AE359" s="179">
        <f t="shared" si="205"/>
        <v>0</v>
      </c>
      <c r="AF359" s="177">
        <f t="shared" si="189"/>
        <v>0</v>
      </c>
      <c r="AG359" s="178">
        <f t="shared" si="206"/>
        <v>0</v>
      </c>
      <c r="AH359" s="220">
        <f t="shared" si="190"/>
        <v>0</v>
      </c>
      <c r="AI359" s="179">
        <f t="shared" si="207"/>
        <v>0</v>
      </c>
      <c r="AJ359" s="177">
        <f t="shared" si="191"/>
        <v>0</v>
      </c>
      <c r="AK359" s="178">
        <f t="shared" si="208"/>
        <v>0</v>
      </c>
      <c r="AL359" s="177">
        <f t="shared" si="192"/>
        <v>0</v>
      </c>
      <c r="AM359" s="178">
        <f t="shared" si="209"/>
        <v>0</v>
      </c>
      <c r="AN359" s="220">
        <f t="shared" si="193"/>
        <v>0</v>
      </c>
      <c r="AO359" s="117">
        <f t="shared" si="210"/>
        <v>0</v>
      </c>
    </row>
    <row r="360" spans="1:41" s="65" customFormat="1" ht="15" customHeight="1">
      <c r="A360" s="66">
        <v>33</v>
      </c>
      <c r="B360" s="42">
        <v>25372575</v>
      </c>
      <c r="C360" s="43" t="s">
        <v>341</v>
      </c>
      <c r="D360" s="74">
        <v>37</v>
      </c>
      <c r="E360" s="75">
        <v>2.0099999999999998</v>
      </c>
      <c r="F360" s="55">
        <v>19</v>
      </c>
      <c r="G360" s="75">
        <v>2.5099999999999998</v>
      </c>
      <c r="H360" s="63">
        <v>749368.93428586051</v>
      </c>
      <c r="I360" s="63">
        <f t="shared" si="194"/>
        <v>771850.00231443637</v>
      </c>
      <c r="J360" s="64">
        <f t="shared" si="195"/>
        <v>964812.50289304543</v>
      </c>
      <c r="K360" s="243">
        <f t="shared" si="196"/>
        <v>0</v>
      </c>
      <c r="L360" s="238"/>
      <c r="M360" s="47">
        <v>250</v>
      </c>
      <c r="N360" s="175">
        <f t="shared" si="182"/>
        <v>0</v>
      </c>
      <c r="O360" s="178">
        <f t="shared" si="197"/>
        <v>0</v>
      </c>
      <c r="P360" s="177">
        <f t="shared" si="183"/>
        <v>0</v>
      </c>
      <c r="Q360" s="178">
        <f t="shared" si="198"/>
        <v>0</v>
      </c>
      <c r="R360" s="177">
        <f t="shared" si="183"/>
        <v>0</v>
      </c>
      <c r="S360" s="178">
        <f t="shared" si="199"/>
        <v>0</v>
      </c>
      <c r="T360" s="177">
        <f t="shared" si="184"/>
        <v>0</v>
      </c>
      <c r="U360" s="179">
        <f t="shared" si="200"/>
        <v>0</v>
      </c>
      <c r="V360" s="177">
        <f t="shared" si="185"/>
        <v>0</v>
      </c>
      <c r="W360" s="178">
        <f t="shared" si="201"/>
        <v>0</v>
      </c>
      <c r="X360" s="177">
        <f t="shared" si="186"/>
        <v>0</v>
      </c>
      <c r="Y360" s="178">
        <f t="shared" si="202"/>
        <v>0</v>
      </c>
      <c r="Z360" s="177">
        <f t="shared" si="187"/>
        <v>0</v>
      </c>
      <c r="AA360" s="178">
        <f t="shared" si="203"/>
        <v>0</v>
      </c>
      <c r="AB360" s="177">
        <f t="shared" si="188"/>
        <v>0</v>
      </c>
      <c r="AC360" s="178">
        <f t="shared" si="204"/>
        <v>0</v>
      </c>
      <c r="AD360" s="177">
        <f t="shared" si="189"/>
        <v>0</v>
      </c>
      <c r="AE360" s="179">
        <f t="shared" si="205"/>
        <v>0</v>
      </c>
      <c r="AF360" s="177">
        <f t="shared" si="189"/>
        <v>0</v>
      </c>
      <c r="AG360" s="178">
        <f t="shared" si="206"/>
        <v>0</v>
      </c>
      <c r="AH360" s="220">
        <f t="shared" si="190"/>
        <v>0</v>
      </c>
      <c r="AI360" s="179">
        <f t="shared" si="207"/>
        <v>0</v>
      </c>
      <c r="AJ360" s="177">
        <f t="shared" si="191"/>
        <v>0</v>
      </c>
      <c r="AK360" s="178">
        <f t="shared" si="208"/>
        <v>0</v>
      </c>
      <c r="AL360" s="177">
        <f t="shared" si="192"/>
        <v>0</v>
      </c>
      <c r="AM360" s="178">
        <f t="shared" si="209"/>
        <v>0</v>
      </c>
      <c r="AN360" s="220">
        <f t="shared" si="193"/>
        <v>0</v>
      </c>
      <c r="AO360" s="117">
        <f t="shared" si="210"/>
        <v>0</v>
      </c>
    </row>
    <row r="361" spans="1:41" s="65" customFormat="1" ht="15" customHeight="1">
      <c r="A361" s="66">
        <v>34</v>
      </c>
      <c r="B361" s="42">
        <v>25372576</v>
      </c>
      <c r="C361" s="43" t="s">
        <v>342</v>
      </c>
      <c r="D361" s="74">
        <v>37</v>
      </c>
      <c r="E361" s="75">
        <v>2.06</v>
      </c>
      <c r="F361" s="55">
        <v>19</v>
      </c>
      <c r="G361" s="75">
        <v>2.13</v>
      </c>
      <c r="H361" s="63">
        <v>702350.47710499133</v>
      </c>
      <c r="I361" s="63">
        <f t="shared" si="194"/>
        <v>723420.99141814106</v>
      </c>
      <c r="J361" s="64">
        <f t="shared" si="195"/>
        <v>904276.23927267629</v>
      </c>
      <c r="K361" s="243">
        <f t="shared" si="196"/>
        <v>0</v>
      </c>
      <c r="L361" s="238"/>
      <c r="M361" s="47">
        <v>250</v>
      </c>
      <c r="N361" s="175">
        <f t="shared" si="182"/>
        <v>0</v>
      </c>
      <c r="O361" s="178">
        <f t="shared" si="197"/>
        <v>0</v>
      </c>
      <c r="P361" s="177">
        <f t="shared" si="183"/>
        <v>0</v>
      </c>
      <c r="Q361" s="178">
        <f t="shared" si="198"/>
        <v>0</v>
      </c>
      <c r="R361" s="177">
        <f t="shared" si="183"/>
        <v>0</v>
      </c>
      <c r="S361" s="178">
        <f t="shared" si="199"/>
        <v>0</v>
      </c>
      <c r="T361" s="177">
        <f t="shared" si="184"/>
        <v>0</v>
      </c>
      <c r="U361" s="179">
        <f t="shared" si="200"/>
        <v>0</v>
      </c>
      <c r="V361" s="177">
        <f t="shared" si="185"/>
        <v>0</v>
      </c>
      <c r="W361" s="178">
        <f t="shared" si="201"/>
        <v>0</v>
      </c>
      <c r="X361" s="177">
        <f t="shared" si="186"/>
        <v>0</v>
      </c>
      <c r="Y361" s="178">
        <f t="shared" si="202"/>
        <v>0</v>
      </c>
      <c r="Z361" s="177">
        <f t="shared" si="187"/>
        <v>0</v>
      </c>
      <c r="AA361" s="178">
        <f t="shared" si="203"/>
        <v>0</v>
      </c>
      <c r="AB361" s="177">
        <f t="shared" si="188"/>
        <v>0</v>
      </c>
      <c r="AC361" s="178">
        <f t="shared" si="204"/>
        <v>0</v>
      </c>
      <c r="AD361" s="177">
        <f t="shared" si="189"/>
        <v>0</v>
      </c>
      <c r="AE361" s="179">
        <f t="shared" si="205"/>
        <v>0</v>
      </c>
      <c r="AF361" s="177">
        <f t="shared" si="189"/>
        <v>0</v>
      </c>
      <c r="AG361" s="178">
        <f t="shared" si="206"/>
        <v>0</v>
      </c>
      <c r="AH361" s="220">
        <f t="shared" si="190"/>
        <v>0</v>
      </c>
      <c r="AI361" s="179">
        <f t="shared" si="207"/>
        <v>0</v>
      </c>
      <c r="AJ361" s="177">
        <f t="shared" si="191"/>
        <v>0</v>
      </c>
      <c r="AK361" s="178">
        <f t="shared" si="208"/>
        <v>0</v>
      </c>
      <c r="AL361" s="177">
        <f t="shared" si="192"/>
        <v>0</v>
      </c>
      <c r="AM361" s="178">
        <f t="shared" si="209"/>
        <v>0</v>
      </c>
      <c r="AN361" s="220">
        <f t="shared" si="193"/>
        <v>0</v>
      </c>
      <c r="AO361" s="117">
        <f t="shared" si="210"/>
        <v>0</v>
      </c>
    </row>
    <row r="362" spans="1:41" s="65" customFormat="1" ht="15" customHeight="1">
      <c r="A362" s="66">
        <v>35</v>
      </c>
      <c r="B362" s="42">
        <v>25372577</v>
      </c>
      <c r="C362" s="43" t="s">
        <v>343</v>
      </c>
      <c r="D362" s="74">
        <v>37</v>
      </c>
      <c r="E362" s="75">
        <v>2.06</v>
      </c>
      <c r="F362" s="55">
        <v>19</v>
      </c>
      <c r="G362" s="75">
        <v>2.5099999999999998</v>
      </c>
      <c r="H362" s="63">
        <v>773437.3295515395</v>
      </c>
      <c r="I362" s="63">
        <f t="shared" si="194"/>
        <v>796640.44943808566</v>
      </c>
      <c r="J362" s="64">
        <f t="shared" si="195"/>
        <v>995800.56179760699</v>
      </c>
      <c r="K362" s="243">
        <f t="shared" si="196"/>
        <v>0</v>
      </c>
      <c r="L362" s="238"/>
      <c r="M362" s="47">
        <v>250</v>
      </c>
      <c r="N362" s="175">
        <f t="shared" si="182"/>
        <v>0</v>
      </c>
      <c r="O362" s="178">
        <f t="shared" si="197"/>
        <v>0</v>
      </c>
      <c r="P362" s="177">
        <f t="shared" si="183"/>
        <v>0</v>
      </c>
      <c r="Q362" s="178">
        <f t="shared" si="198"/>
        <v>0</v>
      </c>
      <c r="R362" s="177">
        <f t="shared" si="183"/>
        <v>0</v>
      </c>
      <c r="S362" s="178">
        <f t="shared" si="199"/>
        <v>0</v>
      </c>
      <c r="T362" s="177">
        <f t="shared" si="184"/>
        <v>0</v>
      </c>
      <c r="U362" s="179">
        <f t="shared" si="200"/>
        <v>0</v>
      </c>
      <c r="V362" s="177">
        <f t="shared" si="185"/>
        <v>0</v>
      </c>
      <c r="W362" s="178">
        <f t="shared" si="201"/>
        <v>0</v>
      </c>
      <c r="X362" s="177">
        <f t="shared" si="186"/>
        <v>0</v>
      </c>
      <c r="Y362" s="178">
        <f t="shared" si="202"/>
        <v>0</v>
      </c>
      <c r="Z362" s="177">
        <f t="shared" si="187"/>
        <v>0</v>
      </c>
      <c r="AA362" s="178">
        <f t="shared" si="203"/>
        <v>0</v>
      </c>
      <c r="AB362" s="177">
        <f t="shared" si="188"/>
        <v>0</v>
      </c>
      <c r="AC362" s="178">
        <f t="shared" si="204"/>
        <v>0</v>
      </c>
      <c r="AD362" s="177">
        <f t="shared" si="189"/>
        <v>0</v>
      </c>
      <c r="AE362" s="179">
        <f t="shared" si="205"/>
        <v>0</v>
      </c>
      <c r="AF362" s="177">
        <f t="shared" si="189"/>
        <v>0</v>
      </c>
      <c r="AG362" s="178">
        <f t="shared" si="206"/>
        <v>0</v>
      </c>
      <c r="AH362" s="220">
        <f t="shared" si="190"/>
        <v>0</v>
      </c>
      <c r="AI362" s="179">
        <f t="shared" si="207"/>
        <v>0</v>
      </c>
      <c r="AJ362" s="177">
        <f t="shared" si="191"/>
        <v>0</v>
      </c>
      <c r="AK362" s="178">
        <f t="shared" si="208"/>
        <v>0</v>
      </c>
      <c r="AL362" s="177">
        <f t="shared" si="192"/>
        <v>0</v>
      </c>
      <c r="AM362" s="178">
        <f t="shared" si="209"/>
        <v>0</v>
      </c>
      <c r="AN362" s="220">
        <f t="shared" si="193"/>
        <v>0</v>
      </c>
      <c r="AO362" s="117">
        <f t="shared" si="210"/>
        <v>0</v>
      </c>
    </row>
    <row r="363" spans="1:41" s="65" customFormat="1" ht="15" customHeight="1">
      <c r="A363" s="66">
        <v>36</v>
      </c>
      <c r="B363" s="42">
        <v>25372578</v>
      </c>
      <c r="C363" s="43" t="s">
        <v>344</v>
      </c>
      <c r="D363" s="74">
        <v>37</v>
      </c>
      <c r="E363" s="75">
        <v>2.25</v>
      </c>
      <c r="F363" s="55">
        <v>19</v>
      </c>
      <c r="G363" s="75">
        <v>2.13</v>
      </c>
      <c r="H363" s="63">
        <v>801789.85542376153</v>
      </c>
      <c r="I363" s="63">
        <f t="shared" si="194"/>
        <v>825843.55108647444</v>
      </c>
      <c r="J363" s="64">
        <f t="shared" si="195"/>
        <v>1032304.438858093</v>
      </c>
      <c r="K363" s="243">
        <f t="shared" si="196"/>
        <v>0</v>
      </c>
      <c r="L363" s="238"/>
      <c r="M363" s="47">
        <v>250</v>
      </c>
      <c r="N363" s="175">
        <f t="shared" si="182"/>
        <v>0</v>
      </c>
      <c r="O363" s="178">
        <f t="shared" si="197"/>
        <v>0</v>
      </c>
      <c r="P363" s="177">
        <f t="shared" si="183"/>
        <v>0</v>
      </c>
      <c r="Q363" s="178">
        <f t="shared" si="198"/>
        <v>0</v>
      </c>
      <c r="R363" s="177">
        <f t="shared" si="183"/>
        <v>0</v>
      </c>
      <c r="S363" s="178">
        <f t="shared" si="199"/>
        <v>0</v>
      </c>
      <c r="T363" s="177">
        <f t="shared" si="184"/>
        <v>0</v>
      </c>
      <c r="U363" s="179">
        <f t="shared" si="200"/>
        <v>0</v>
      </c>
      <c r="V363" s="177">
        <f t="shared" si="185"/>
        <v>0</v>
      </c>
      <c r="W363" s="178">
        <f t="shared" si="201"/>
        <v>0</v>
      </c>
      <c r="X363" s="177">
        <f t="shared" si="186"/>
        <v>0</v>
      </c>
      <c r="Y363" s="178">
        <f t="shared" si="202"/>
        <v>0</v>
      </c>
      <c r="Z363" s="177">
        <f t="shared" si="187"/>
        <v>0</v>
      </c>
      <c r="AA363" s="178">
        <f t="shared" si="203"/>
        <v>0</v>
      </c>
      <c r="AB363" s="177">
        <f t="shared" si="188"/>
        <v>0</v>
      </c>
      <c r="AC363" s="178">
        <f t="shared" si="204"/>
        <v>0</v>
      </c>
      <c r="AD363" s="177">
        <f t="shared" si="189"/>
        <v>0</v>
      </c>
      <c r="AE363" s="179">
        <f t="shared" si="205"/>
        <v>0</v>
      </c>
      <c r="AF363" s="177">
        <f t="shared" si="189"/>
        <v>0</v>
      </c>
      <c r="AG363" s="178">
        <f t="shared" si="206"/>
        <v>0</v>
      </c>
      <c r="AH363" s="220">
        <f t="shared" si="190"/>
        <v>0</v>
      </c>
      <c r="AI363" s="179">
        <f t="shared" si="207"/>
        <v>0</v>
      </c>
      <c r="AJ363" s="177">
        <f t="shared" si="191"/>
        <v>0</v>
      </c>
      <c r="AK363" s="178">
        <f t="shared" si="208"/>
        <v>0</v>
      </c>
      <c r="AL363" s="177">
        <f t="shared" si="192"/>
        <v>0</v>
      </c>
      <c r="AM363" s="178">
        <f t="shared" si="209"/>
        <v>0</v>
      </c>
      <c r="AN363" s="220">
        <f t="shared" si="193"/>
        <v>0</v>
      </c>
      <c r="AO363" s="117">
        <f t="shared" si="210"/>
        <v>0</v>
      </c>
    </row>
    <row r="364" spans="1:41" s="65" customFormat="1" ht="15" customHeight="1">
      <c r="A364" s="66">
        <v>37</v>
      </c>
      <c r="B364" s="42">
        <v>25372579</v>
      </c>
      <c r="C364" s="43" t="s">
        <v>345</v>
      </c>
      <c r="D364" s="74">
        <v>37</v>
      </c>
      <c r="E364" s="75">
        <v>2.25</v>
      </c>
      <c r="F364" s="55">
        <v>19</v>
      </c>
      <c r="G364" s="75">
        <v>2.5099999999999998</v>
      </c>
      <c r="H364" s="63">
        <v>873070.96772847429</v>
      </c>
      <c r="I364" s="63">
        <f t="shared" si="194"/>
        <v>899263.09676032851</v>
      </c>
      <c r="J364" s="64">
        <f t="shared" si="195"/>
        <v>1124078.8709504106</v>
      </c>
      <c r="K364" s="243">
        <f t="shared" si="196"/>
        <v>0</v>
      </c>
      <c r="L364" s="238"/>
      <c r="M364" s="47">
        <v>250</v>
      </c>
      <c r="N364" s="175">
        <f t="shared" si="182"/>
        <v>0</v>
      </c>
      <c r="O364" s="178">
        <f t="shared" si="197"/>
        <v>0</v>
      </c>
      <c r="P364" s="177">
        <f t="shared" si="183"/>
        <v>0</v>
      </c>
      <c r="Q364" s="178">
        <f t="shared" si="198"/>
        <v>0</v>
      </c>
      <c r="R364" s="177">
        <f t="shared" si="183"/>
        <v>0</v>
      </c>
      <c r="S364" s="178">
        <f t="shared" si="199"/>
        <v>0</v>
      </c>
      <c r="T364" s="177">
        <f t="shared" si="184"/>
        <v>0</v>
      </c>
      <c r="U364" s="179">
        <f t="shared" si="200"/>
        <v>0</v>
      </c>
      <c r="V364" s="177">
        <f t="shared" si="185"/>
        <v>0</v>
      </c>
      <c r="W364" s="178">
        <f t="shared" si="201"/>
        <v>0</v>
      </c>
      <c r="X364" s="177">
        <f t="shared" si="186"/>
        <v>0</v>
      </c>
      <c r="Y364" s="178">
        <f t="shared" si="202"/>
        <v>0</v>
      </c>
      <c r="Z364" s="177">
        <f t="shared" si="187"/>
        <v>0</v>
      </c>
      <c r="AA364" s="178">
        <f t="shared" si="203"/>
        <v>0</v>
      </c>
      <c r="AB364" s="177">
        <f t="shared" si="188"/>
        <v>0</v>
      </c>
      <c r="AC364" s="178">
        <f t="shared" si="204"/>
        <v>0</v>
      </c>
      <c r="AD364" s="177">
        <f t="shared" si="189"/>
        <v>0</v>
      </c>
      <c r="AE364" s="179">
        <f t="shared" si="205"/>
        <v>0</v>
      </c>
      <c r="AF364" s="177">
        <f t="shared" si="189"/>
        <v>0</v>
      </c>
      <c r="AG364" s="178">
        <f t="shared" si="206"/>
        <v>0</v>
      </c>
      <c r="AH364" s="220">
        <f t="shared" si="190"/>
        <v>0</v>
      </c>
      <c r="AI364" s="179">
        <f t="shared" si="207"/>
        <v>0</v>
      </c>
      <c r="AJ364" s="177">
        <f t="shared" si="191"/>
        <v>0</v>
      </c>
      <c r="AK364" s="178">
        <f t="shared" si="208"/>
        <v>0</v>
      </c>
      <c r="AL364" s="177">
        <f t="shared" si="192"/>
        <v>0</v>
      </c>
      <c r="AM364" s="178">
        <f t="shared" si="209"/>
        <v>0</v>
      </c>
      <c r="AN364" s="220">
        <f t="shared" si="193"/>
        <v>0</v>
      </c>
      <c r="AO364" s="117">
        <f t="shared" si="210"/>
        <v>0</v>
      </c>
    </row>
    <row r="365" spans="1:41" s="65" customFormat="1" ht="15" customHeight="1">
      <c r="A365" s="66">
        <v>38</v>
      </c>
      <c r="B365" s="42">
        <v>25372580</v>
      </c>
      <c r="C365" s="43" t="s">
        <v>346</v>
      </c>
      <c r="D365" s="74">
        <v>37</v>
      </c>
      <c r="E365" s="75">
        <v>2.25</v>
      </c>
      <c r="F365" s="55">
        <v>37</v>
      </c>
      <c r="G365" s="75">
        <v>2.0099999999999998</v>
      </c>
      <c r="H365" s="63">
        <v>937290.69594069454</v>
      </c>
      <c r="I365" s="63">
        <f t="shared" si="194"/>
        <v>965409.4168189154</v>
      </c>
      <c r="J365" s="64">
        <f t="shared" si="195"/>
        <v>1206761.7710236441</v>
      </c>
      <c r="K365" s="243">
        <f t="shared" si="196"/>
        <v>0</v>
      </c>
      <c r="L365" s="238"/>
      <c r="M365" s="47">
        <v>250</v>
      </c>
      <c r="N365" s="175">
        <f t="shared" si="182"/>
        <v>0</v>
      </c>
      <c r="O365" s="178">
        <f t="shared" si="197"/>
        <v>0</v>
      </c>
      <c r="P365" s="177">
        <f t="shared" si="183"/>
        <v>0</v>
      </c>
      <c r="Q365" s="178">
        <f t="shared" si="198"/>
        <v>0</v>
      </c>
      <c r="R365" s="177">
        <f t="shared" si="183"/>
        <v>0</v>
      </c>
      <c r="S365" s="178">
        <f t="shared" si="199"/>
        <v>0</v>
      </c>
      <c r="T365" s="177">
        <f t="shared" si="184"/>
        <v>0</v>
      </c>
      <c r="U365" s="179">
        <f t="shared" si="200"/>
        <v>0</v>
      </c>
      <c r="V365" s="177">
        <f t="shared" si="185"/>
        <v>0</v>
      </c>
      <c r="W365" s="178">
        <f t="shared" si="201"/>
        <v>0</v>
      </c>
      <c r="X365" s="177">
        <f t="shared" si="186"/>
        <v>0</v>
      </c>
      <c r="Y365" s="178">
        <f t="shared" si="202"/>
        <v>0</v>
      </c>
      <c r="Z365" s="177">
        <f t="shared" si="187"/>
        <v>0</v>
      </c>
      <c r="AA365" s="178">
        <f t="shared" si="203"/>
        <v>0</v>
      </c>
      <c r="AB365" s="177">
        <f t="shared" si="188"/>
        <v>0</v>
      </c>
      <c r="AC365" s="178">
        <f t="shared" si="204"/>
        <v>0</v>
      </c>
      <c r="AD365" s="177">
        <f t="shared" si="189"/>
        <v>0</v>
      </c>
      <c r="AE365" s="179">
        <f t="shared" si="205"/>
        <v>0</v>
      </c>
      <c r="AF365" s="177">
        <f t="shared" si="189"/>
        <v>0</v>
      </c>
      <c r="AG365" s="178">
        <f t="shared" si="206"/>
        <v>0</v>
      </c>
      <c r="AH365" s="220">
        <f t="shared" si="190"/>
        <v>0</v>
      </c>
      <c r="AI365" s="179">
        <f t="shared" si="207"/>
        <v>0</v>
      </c>
      <c r="AJ365" s="177">
        <f t="shared" si="191"/>
        <v>0</v>
      </c>
      <c r="AK365" s="178">
        <f t="shared" si="208"/>
        <v>0</v>
      </c>
      <c r="AL365" s="177">
        <f t="shared" si="192"/>
        <v>0</v>
      </c>
      <c r="AM365" s="178">
        <f t="shared" si="209"/>
        <v>0</v>
      </c>
      <c r="AN365" s="220">
        <f t="shared" si="193"/>
        <v>0</v>
      </c>
      <c r="AO365" s="117">
        <f t="shared" si="210"/>
        <v>0</v>
      </c>
    </row>
    <row r="366" spans="1:41" s="65" customFormat="1" ht="15" customHeight="1">
      <c r="A366" s="66">
        <v>39</v>
      </c>
      <c r="B366" s="42">
        <v>25372581</v>
      </c>
      <c r="C366" s="43" t="s">
        <v>347</v>
      </c>
      <c r="D366" s="74">
        <v>37</v>
      </c>
      <c r="E366" s="75">
        <v>2.5099999999999998</v>
      </c>
      <c r="F366" s="55">
        <v>19</v>
      </c>
      <c r="G366" s="75">
        <v>2.5099999999999998</v>
      </c>
      <c r="H366" s="63">
        <v>1023299.5616335091</v>
      </c>
      <c r="I366" s="63">
        <f t="shared" si="194"/>
        <v>1053998.5484825145</v>
      </c>
      <c r="J366" s="64">
        <f t="shared" si="195"/>
        <v>1317498.1856031429</v>
      </c>
      <c r="K366" s="243">
        <f t="shared" si="196"/>
        <v>0</v>
      </c>
      <c r="L366" s="238"/>
      <c r="M366" s="47">
        <v>250</v>
      </c>
      <c r="N366" s="175">
        <f t="shared" si="182"/>
        <v>0</v>
      </c>
      <c r="O366" s="178">
        <f t="shared" si="197"/>
        <v>0</v>
      </c>
      <c r="P366" s="177">
        <f t="shared" si="183"/>
        <v>0</v>
      </c>
      <c r="Q366" s="178">
        <f t="shared" si="198"/>
        <v>0</v>
      </c>
      <c r="R366" s="177">
        <f t="shared" si="183"/>
        <v>0</v>
      </c>
      <c r="S366" s="178">
        <f t="shared" si="199"/>
        <v>0</v>
      </c>
      <c r="T366" s="177">
        <f t="shared" si="184"/>
        <v>0</v>
      </c>
      <c r="U366" s="179">
        <f t="shared" si="200"/>
        <v>0</v>
      </c>
      <c r="V366" s="177">
        <f t="shared" si="185"/>
        <v>0</v>
      </c>
      <c r="W366" s="178">
        <f t="shared" si="201"/>
        <v>0</v>
      </c>
      <c r="X366" s="177">
        <f t="shared" si="186"/>
        <v>0</v>
      </c>
      <c r="Y366" s="178">
        <f t="shared" si="202"/>
        <v>0</v>
      </c>
      <c r="Z366" s="177">
        <f t="shared" si="187"/>
        <v>0</v>
      </c>
      <c r="AA366" s="178">
        <f t="shared" si="203"/>
        <v>0</v>
      </c>
      <c r="AB366" s="177">
        <f t="shared" si="188"/>
        <v>0</v>
      </c>
      <c r="AC366" s="178">
        <f t="shared" si="204"/>
        <v>0</v>
      </c>
      <c r="AD366" s="177">
        <f t="shared" si="189"/>
        <v>0</v>
      </c>
      <c r="AE366" s="179">
        <f t="shared" si="205"/>
        <v>0</v>
      </c>
      <c r="AF366" s="177">
        <f t="shared" si="189"/>
        <v>0</v>
      </c>
      <c r="AG366" s="178">
        <f t="shared" si="206"/>
        <v>0</v>
      </c>
      <c r="AH366" s="220">
        <f t="shared" si="190"/>
        <v>0</v>
      </c>
      <c r="AI366" s="179">
        <f t="shared" si="207"/>
        <v>0</v>
      </c>
      <c r="AJ366" s="177">
        <f t="shared" si="191"/>
        <v>0</v>
      </c>
      <c r="AK366" s="178">
        <f t="shared" si="208"/>
        <v>0</v>
      </c>
      <c r="AL366" s="177">
        <f t="shared" si="192"/>
        <v>0</v>
      </c>
      <c r="AM366" s="178">
        <f t="shared" si="209"/>
        <v>0</v>
      </c>
      <c r="AN366" s="220">
        <f t="shared" si="193"/>
        <v>0</v>
      </c>
      <c r="AO366" s="117">
        <f t="shared" si="210"/>
        <v>0</v>
      </c>
    </row>
    <row r="367" spans="1:41" s="65" customFormat="1" ht="15" customHeight="1">
      <c r="A367" s="66">
        <v>40</v>
      </c>
      <c r="B367" s="42">
        <v>25372582</v>
      </c>
      <c r="C367" s="43" t="s">
        <v>348</v>
      </c>
      <c r="D367" s="74">
        <v>37</v>
      </c>
      <c r="E367" s="75">
        <v>2.5099999999999998</v>
      </c>
      <c r="F367" s="55">
        <v>37</v>
      </c>
      <c r="G367" s="75">
        <v>2.0099999999999998</v>
      </c>
      <c r="H367" s="63">
        <v>1088076.3492270948</v>
      </c>
      <c r="I367" s="63">
        <f t="shared" si="194"/>
        <v>1120718.6397039078</v>
      </c>
      <c r="J367" s="64">
        <f t="shared" si="195"/>
        <v>1400898.2996298845</v>
      </c>
      <c r="K367" s="243">
        <f t="shared" si="196"/>
        <v>0</v>
      </c>
      <c r="L367" s="238"/>
      <c r="M367" s="47">
        <v>250</v>
      </c>
      <c r="N367" s="175">
        <f t="shared" si="182"/>
        <v>0</v>
      </c>
      <c r="O367" s="178">
        <f t="shared" si="197"/>
        <v>0</v>
      </c>
      <c r="P367" s="177">
        <f t="shared" si="183"/>
        <v>0</v>
      </c>
      <c r="Q367" s="178">
        <f t="shared" si="198"/>
        <v>0</v>
      </c>
      <c r="R367" s="177">
        <f t="shared" si="183"/>
        <v>0</v>
      </c>
      <c r="S367" s="178">
        <f t="shared" si="199"/>
        <v>0</v>
      </c>
      <c r="T367" s="177">
        <f t="shared" si="184"/>
        <v>0</v>
      </c>
      <c r="U367" s="179">
        <f t="shared" si="200"/>
        <v>0</v>
      </c>
      <c r="V367" s="177">
        <f t="shared" si="185"/>
        <v>0</v>
      </c>
      <c r="W367" s="178">
        <f t="shared" si="201"/>
        <v>0</v>
      </c>
      <c r="X367" s="177">
        <f t="shared" si="186"/>
        <v>0</v>
      </c>
      <c r="Y367" s="178">
        <f t="shared" si="202"/>
        <v>0</v>
      </c>
      <c r="Z367" s="177">
        <f t="shared" si="187"/>
        <v>0</v>
      </c>
      <c r="AA367" s="178">
        <f t="shared" si="203"/>
        <v>0</v>
      </c>
      <c r="AB367" s="177">
        <f t="shared" si="188"/>
        <v>0</v>
      </c>
      <c r="AC367" s="178">
        <f t="shared" si="204"/>
        <v>0</v>
      </c>
      <c r="AD367" s="177">
        <f t="shared" si="189"/>
        <v>0</v>
      </c>
      <c r="AE367" s="179">
        <f t="shared" si="205"/>
        <v>0</v>
      </c>
      <c r="AF367" s="177">
        <f t="shared" si="189"/>
        <v>0</v>
      </c>
      <c r="AG367" s="178">
        <f t="shared" si="206"/>
        <v>0</v>
      </c>
      <c r="AH367" s="220">
        <f t="shared" si="190"/>
        <v>0</v>
      </c>
      <c r="AI367" s="179">
        <f t="shared" si="207"/>
        <v>0</v>
      </c>
      <c r="AJ367" s="177">
        <f t="shared" si="191"/>
        <v>0</v>
      </c>
      <c r="AK367" s="178">
        <f t="shared" si="208"/>
        <v>0</v>
      </c>
      <c r="AL367" s="177">
        <f t="shared" si="192"/>
        <v>0</v>
      </c>
      <c r="AM367" s="178">
        <f t="shared" si="209"/>
        <v>0</v>
      </c>
      <c r="AN367" s="220">
        <f t="shared" si="193"/>
        <v>0</v>
      </c>
      <c r="AO367" s="117">
        <f t="shared" si="210"/>
        <v>0</v>
      </c>
    </row>
    <row r="368" spans="1:41" s="65" customFormat="1" ht="15" customHeight="1">
      <c r="A368" s="66">
        <v>41</v>
      </c>
      <c r="B368" s="42">
        <v>25372583</v>
      </c>
      <c r="C368" s="43" t="s">
        <v>349</v>
      </c>
      <c r="D368" s="74">
        <v>37</v>
      </c>
      <c r="E368" s="75">
        <v>2.5099999999999998</v>
      </c>
      <c r="F368" s="55">
        <v>37</v>
      </c>
      <c r="G368" s="75">
        <v>2.25</v>
      </c>
      <c r="H368" s="63">
        <v>1170324.5397476621</v>
      </c>
      <c r="I368" s="63">
        <f t="shared" si="194"/>
        <v>1205434.275940092</v>
      </c>
      <c r="J368" s="64">
        <f t="shared" si="195"/>
        <v>1506792.8449251149</v>
      </c>
      <c r="K368" s="243">
        <f t="shared" si="196"/>
        <v>0</v>
      </c>
      <c r="L368" s="238"/>
      <c r="M368" s="47">
        <v>250</v>
      </c>
      <c r="N368" s="175">
        <f t="shared" si="182"/>
        <v>0</v>
      </c>
      <c r="O368" s="178">
        <f t="shared" si="197"/>
        <v>0</v>
      </c>
      <c r="P368" s="177">
        <f t="shared" si="183"/>
        <v>0</v>
      </c>
      <c r="Q368" s="178">
        <f t="shared" si="198"/>
        <v>0</v>
      </c>
      <c r="R368" s="177">
        <f t="shared" si="183"/>
        <v>0</v>
      </c>
      <c r="S368" s="178">
        <f t="shared" si="199"/>
        <v>0</v>
      </c>
      <c r="T368" s="177">
        <f t="shared" si="184"/>
        <v>0</v>
      </c>
      <c r="U368" s="179">
        <f t="shared" si="200"/>
        <v>0</v>
      </c>
      <c r="V368" s="177">
        <f t="shared" si="185"/>
        <v>0</v>
      </c>
      <c r="W368" s="178">
        <f t="shared" si="201"/>
        <v>0</v>
      </c>
      <c r="X368" s="177">
        <f t="shared" si="186"/>
        <v>0</v>
      </c>
      <c r="Y368" s="178">
        <f t="shared" si="202"/>
        <v>0</v>
      </c>
      <c r="Z368" s="177">
        <f t="shared" si="187"/>
        <v>0</v>
      </c>
      <c r="AA368" s="178">
        <f t="shared" si="203"/>
        <v>0</v>
      </c>
      <c r="AB368" s="177">
        <f t="shared" si="188"/>
        <v>0</v>
      </c>
      <c r="AC368" s="178">
        <f t="shared" si="204"/>
        <v>0</v>
      </c>
      <c r="AD368" s="177">
        <f t="shared" si="189"/>
        <v>0</v>
      </c>
      <c r="AE368" s="179">
        <f t="shared" si="205"/>
        <v>0</v>
      </c>
      <c r="AF368" s="177">
        <f t="shared" si="189"/>
        <v>0</v>
      </c>
      <c r="AG368" s="178">
        <f t="shared" si="206"/>
        <v>0</v>
      </c>
      <c r="AH368" s="220">
        <f t="shared" si="190"/>
        <v>0</v>
      </c>
      <c r="AI368" s="179">
        <f t="shared" si="207"/>
        <v>0</v>
      </c>
      <c r="AJ368" s="177">
        <f t="shared" si="191"/>
        <v>0</v>
      </c>
      <c r="AK368" s="178">
        <f t="shared" si="208"/>
        <v>0</v>
      </c>
      <c r="AL368" s="177">
        <f t="shared" si="192"/>
        <v>0</v>
      </c>
      <c r="AM368" s="178">
        <f t="shared" si="209"/>
        <v>0</v>
      </c>
      <c r="AN368" s="220">
        <f t="shared" si="193"/>
        <v>0</v>
      </c>
      <c r="AO368" s="117">
        <f t="shared" si="210"/>
        <v>0</v>
      </c>
    </row>
    <row r="369" spans="1:41" s="65" customFormat="1" ht="15" customHeight="1">
      <c r="A369" s="66">
        <v>42</v>
      </c>
      <c r="B369" s="42">
        <v>25372584</v>
      </c>
      <c r="C369" s="43" t="s">
        <v>350</v>
      </c>
      <c r="D369" s="74">
        <v>37</v>
      </c>
      <c r="E369" s="75">
        <v>2.6</v>
      </c>
      <c r="F369" s="55">
        <v>19</v>
      </c>
      <c r="G369" s="75">
        <v>2.6</v>
      </c>
      <c r="H369" s="63">
        <v>1098235.162039991</v>
      </c>
      <c r="I369" s="63">
        <f t="shared" si="194"/>
        <v>1131182.2169011908</v>
      </c>
      <c r="J369" s="64">
        <f t="shared" si="195"/>
        <v>1413977.7711264885</v>
      </c>
      <c r="K369" s="243">
        <f t="shared" si="196"/>
        <v>0</v>
      </c>
      <c r="L369" s="238"/>
      <c r="M369" s="47">
        <v>250</v>
      </c>
      <c r="N369" s="175">
        <f t="shared" si="182"/>
        <v>0</v>
      </c>
      <c r="O369" s="178">
        <f t="shared" si="197"/>
        <v>0</v>
      </c>
      <c r="P369" s="177">
        <f t="shared" si="183"/>
        <v>0</v>
      </c>
      <c r="Q369" s="178">
        <f t="shared" si="198"/>
        <v>0</v>
      </c>
      <c r="R369" s="177">
        <f t="shared" si="183"/>
        <v>0</v>
      </c>
      <c r="S369" s="178">
        <f t="shared" si="199"/>
        <v>0</v>
      </c>
      <c r="T369" s="177">
        <f t="shared" si="184"/>
        <v>0</v>
      </c>
      <c r="U369" s="179">
        <f t="shared" si="200"/>
        <v>0</v>
      </c>
      <c r="V369" s="177">
        <f t="shared" si="185"/>
        <v>0</v>
      </c>
      <c r="W369" s="178">
        <f t="shared" si="201"/>
        <v>0</v>
      </c>
      <c r="X369" s="177">
        <f t="shared" si="186"/>
        <v>0</v>
      </c>
      <c r="Y369" s="178">
        <f t="shared" si="202"/>
        <v>0</v>
      </c>
      <c r="Z369" s="177">
        <f t="shared" si="187"/>
        <v>0</v>
      </c>
      <c r="AA369" s="178">
        <f t="shared" si="203"/>
        <v>0</v>
      </c>
      <c r="AB369" s="177">
        <f t="shared" si="188"/>
        <v>0</v>
      </c>
      <c r="AC369" s="178">
        <f t="shared" si="204"/>
        <v>0</v>
      </c>
      <c r="AD369" s="177">
        <f t="shared" si="189"/>
        <v>0</v>
      </c>
      <c r="AE369" s="179">
        <f t="shared" si="205"/>
        <v>0</v>
      </c>
      <c r="AF369" s="177">
        <f t="shared" si="189"/>
        <v>0</v>
      </c>
      <c r="AG369" s="178">
        <f t="shared" si="206"/>
        <v>0</v>
      </c>
      <c r="AH369" s="220">
        <f t="shared" si="190"/>
        <v>0</v>
      </c>
      <c r="AI369" s="179">
        <f t="shared" si="207"/>
        <v>0</v>
      </c>
      <c r="AJ369" s="177">
        <f t="shared" si="191"/>
        <v>0</v>
      </c>
      <c r="AK369" s="178">
        <f t="shared" si="208"/>
        <v>0</v>
      </c>
      <c r="AL369" s="177">
        <f t="shared" si="192"/>
        <v>0</v>
      </c>
      <c r="AM369" s="178">
        <f t="shared" si="209"/>
        <v>0</v>
      </c>
      <c r="AN369" s="220">
        <f t="shared" si="193"/>
        <v>0</v>
      </c>
      <c r="AO369" s="117">
        <f t="shared" si="210"/>
        <v>0</v>
      </c>
    </row>
    <row r="370" spans="1:41" s="65" customFormat="1" ht="15" customHeight="1">
      <c r="A370" s="66">
        <v>43</v>
      </c>
      <c r="B370" s="42">
        <v>25372585</v>
      </c>
      <c r="C370" s="43" t="s">
        <v>351</v>
      </c>
      <c r="D370" s="74">
        <v>37</v>
      </c>
      <c r="E370" s="75">
        <v>2.84</v>
      </c>
      <c r="F370" s="55">
        <v>37</v>
      </c>
      <c r="G370" s="75">
        <v>2.0099999999999998</v>
      </c>
      <c r="H370" s="63">
        <v>1300593.5312381973</v>
      </c>
      <c r="I370" s="63">
        <f t="shared" si="194"/>
        <v>1339611.3371753434</v>
      </c>
      <c r="J370" s="64">
        <f t="shared" si="195"/>
        <v>1674514.1714691792</v>
      </c>
      <c r="K370" s="243">
        <f t="shared" si="196"/>
        <v>0</v>
      </c>
      <c r="L370" s="238"/>
      <c r="M370" s="47">
        <v>250</v>
      </c>
      <c r="N370" s="175">
        <f t="shared" si="182"/>
        <v>0</v>
      </c>
      <c r="O370" s="178">
        <f t="shared" si="197"/>
        <v>0</v>
      </c>
      <c r="P370" s="177">
        <f t="shared" si="183"/>
        <v>0</v>
      </c>
      <c r="Q370" s="178">
        <f t="shared" si="198"/>
        <v>0</v>
      </c>
      <c r="R370" s="177">
        <f t="shared" si="183"/>
        <v>0</v>
      </c>
      <c r="S370" s="178">
        <f t="shared" si="199"/>
        <v>0</v>
      </c>
      <c r="T370" s="177">
        <f t="shared" si="184"/>
        <v>0</v>
      </c>
      <c r="U370" s="179">
        <f t="shared" si="200"/>
        <v>0</v>
      </c>
      <c r="V370" s="177">
        <f t="shared" si="185"/>
        <v>0</v>
      </c>
      <c r="W370" s="178">
        <f t="shared" si="201"/>
        <v>0</v>
      </c>
      <c r="X370" s="177">
        <f t="shared" si="186"/>
        <v>0</v>
      </c>
      <c r="Y370" s="178">
        <f t="shared" si="202"/>
        <v>0</v>
      </c>
      <c r="Z370" s="177">
        <f t="shared" si="187"/>
        <v>0</v>
      </c>
      <c r="AA370" s="178">
        <f t="shared" si="203"/>
        <v>0</v>
      </c>
      <c r="AB370" s="177">
        <f t="shared" si="188"/>
        <v>0</v>
      </c>
      <c r="AC370" s="178">
        <f t="shared" si="204"/>
        <v>0</v>
      </c>
      <c r="AD370" s="177">
        <f t="shared" si="189"/>
        <v>0</v>
      </c>
      <c r="AE370" s="179">
        <f t="shared" si="205"/>
        <v>0</v>
      </c>
      <c r="AF370" s="177">
        <f t="shared" si="189"/>
        <v>0</v>
      </c>
      <c r="AG370" s="178">
        <f t="shared" si="206"/>
        <v>0</v>
      </c>
      <c r="AH370" s="220">
        <f t="shared" si="190"/>
        <v>0</v>
      </c>
      <c r="AI370" s="179">
        <f t="shared" si="207"/>
        <v>0</v>
      </c>
      <c r="AJ370" s="177">
        <f t="shared" si="191"/>
        <v>0</v>
      </c>
      <c r="AK370" s="178">
        <f t="shared" si="208"/>
        <v>0</v>
      </c>
      <c r="AL370" s="177">
        <f t="shared" si="192"/>
        <v>0</v>
      </c>
      <c r="AM370" s="178">
        <f t="shared" si="209"/>
        <v>0</v>
      </c>
      <c r="AN370" s="220">
        <f t="shared" si="193"/>
        <v>0</v>
      </c>
      <c r="AO370" s="117">
        <f t="shared" si="210"/>
        <v>0</v>
      </c>
    </row>
    <row r="371" spans="1:41" s="65" customFormat="1" ht="15" customHeight="1">
      <c r="A371" s="66">
        <v>44</v>
      </c>
      <c r="B371" s="42">
        <v>25372586</v>
      </c>
      <c r="C371" s="43" t="s">
        <v>352</v>
      </c>
      <c r="D371" s="74">
        <v>37</v>
      </c>
      <c r="E371" s="75">
        <v>2.84</v>
      </c>
      <c r="F371" s="55">
        <v>37</v>
      </c>
      <c r="G371" s="75">
        <v>2.25</v>
      </c>
      <c r="H371" s="63">
        <v>1382329.255467799</v>
      </c>
      <c r="I371" s="63">
        <f t="shared" si="194"/>
        <v>1423799.133131833</v>
      </c>
      <c r="J371" s="64">
        <f t="shared" si="195"/>
        <v>1779748.9164147913</v>
      </c>
      <c r="K371" s="243">
        <f t="shared" si="196"/>
        <v>0</v>
      </c>
      <c r="L371" s="238"/>
      <c r="M371" s="47">
        <v>250</v>
      </c>
      <c r="N371" s="175">
        <f t="shared" si="182"/>
        <v>0</v>
      </c>
      <c r="O371" s="178">
        <f t="shared" si="197"/>
        <v>0</v>
      </c>
      <c r="P371" s="177">
        <f t="shared" si="183"/>
        <v>0</v>
      </c>
      <c r="Q371" s="178">
        <f t="shared" si="198"/>
        <v>0</v>
      </c>
      <c r="R371" s="177">
        <f t="shared" si="183"/>
        <v>0</v>
      </c>
      <c r="S371" s="178">
        <f t="shared" si="199"/>
        <v>0</v>
      </c>
      <c r="T371" s="177">
        <f t="shared" si="184"/>
        <v>0</v>
      </c>
      <c r="U371" s="179">
        <f t="shared" si="200"/>
        <v>0</v>
      </c>
      <c r="V371" s="177">
        <f t="shared" si="185"/>
        <v>0</v>
      </c>
      <c r="W371" s="178">
        <f t="shared" si="201"/>
        <v>0</v>
      </c>
      <c r="X371" s="177">
        <f t="shared" si="186"/>
        <v>0</v>
      </c>
      <c r="Y371" s="178">
        <f t="shared" si="202"/>
        <v>0</v>
      </c>
      <c r="Z371" s="177">
        <f t="shared" si="187"/>
        <v>0</v>
      </c>
      <c r="AA371" s="178">
        <f t="shared" si="203"/>
        <v>0</v>
      </c>
      <c r="AB371" s="177">
        <f t="shared" si="188"/>
        <v>0</v>
      </c>
      <c r="AC371" s="178">
        <f t="shared" si="204"/>
        <v>0</v>
      </c>
      <c r="AD371" s="177">
        <f t="shared" si="189"/>
        <v>0</v>
      </c>
      <c r="AE371" s="179">
        <f t="shared" si="205"/>
        <v>0</v>
      </c>
      <c r="AF371" s="177">
        <f t="shared" si="189"/>
        <v>0</v>
      </c>
      <c r="AG371" s="178">
        <f t="shared" si="206"/>
        <v>0</v>
      </c>
      <c r="AH371" s="220">
        <f t="shared" si="190"/>
        <v>0</v>
      </c>
      <c r="AI371" s="179">
        <f t="shared" si="207"/>
        <v>0</v>
      </c>
      <c r="AJ371" s="177">
        <f t="shared" si="191"/>
        <v>0</v>
      </c>
      <c r="AK371" s="178">
        <f t="shared" si="208"/>
        <v>0</v>
      </c>
      <c r="AL371" s="177">
        <f t="shared" si="192"/>
        <v>0</v>
      </c>
      <c r="AM371" s="178">
        <f t="shared" si="209"/>
        <v>0</v>
      </c>
      <c r="AN371" s="220">
        <f t="shared" si="193"/>
        <v>0</v>
      </c>
      <c r="AO371" s="117">
        <f t="shared" si="210"/>
        <v>0</v>
      </c>
    </row>
    <row r="372" spans="1:41" s="65" customFormat="1" ht="15" customHeight="1">
      <c r="A372" s="66">
        <v>45</v>
      </c>
      <c r="B372" s="42">
        <v>25372587</v>
      </c>
      <c r="C372" s="43" t="s">
        <v>353</v>
      </c>
      <c r="D372" s="74">
        <v>37</v>
      </c>
      <c r="E372" s="75">
        <v>2.84</v>
      </c>
      <c r="F372" s="55">
        <v>37</v>
      </c>
      <c r="G372" s="75">
        <v>2.5099999999999998</v>
      </c>
      <c r="H372" s="63">
        <v>1480962.2888997172</v>
      </c>
      <c r="I372" s="63">
        <f t="shared" si="194"/>
        <v>1525391.1575667087</v>
      </c>
      <c r="J372" s="64">
        <f t="shared" si="195"/>
        <v>1906738.9469583859</v>
      </c>
      <c r="K372" s="243">
        <f t="shared" si="196"/>
        <v>0</v>
      </c>
      <c r="L372" s="238"/>
      <c r="M372" s="47">
        <v>250</v>
      </c>
      <c r="N372" s="175">
        <f t="shared" si="182"/>
        <v>0</v>
      </c>
      <c r="O372" s="178">
        <f t="shared" si="197"/>
        <v>0</v>
      </c>
      <c r="P372" s="177">
        <f t="shared" si="183"/>
        <v>0</v>
      </c>
      <c r="Q372" s="178">
        <f t="shared" si="198"/>
        <v>0</v>
      </c>
      <c r="R372" s="177">
        <f t="shared" si="183"/>
        <v>0</v>
      </c>
      <c r="S372" s="178">
        <f t="shared" si="199"/>
        <v>0</v>
      </c>
      <c r="T372" s="177">
        <f t="shared" si="184"/>
        <v>0</v>
      </c>
      <c r="U372" s="179">
        <f t="shared" si="200"/>
        <v>0</v>
      </c>
      <c r="V372" s="177">
        <f t="shared" si="185"/>
        <v>0</v>
      </c>
      <c r="W372" s="178">
        <f t="shared" si="201"/>
        <v>0</v>
      </c>
      <c r="X372" s="177">
        <f t="shared" si="186"/>
        <v>0</v>
      </c>
      <c r="Y372" s="178">
        <f t="shared" si="202"/>
        <v>0</v>
      </c>
      <c r="Z372" s="177">
        <f t="shared" si="187"/>
        <v>0</v>
      </c>
      <c r="AA372" s="178">
        <f t="shared" si="203"/>
        <v>0</v>
      </c>
      <c r="AB372" s="177">
        <f t="shared" si="188"/>
        <v>0</v>
      </c>
      <c r="AC372" s="178">
        <f t="shared" si="204"/>
        <v>0</v>
      </c>
      <c r="AD372" s="177">
        <f t="shared" si="189"/>
        <v>0</v>
      </c>
      <c r="AE372" s="179">
        <f t="shared" si="205"/>
        <v>0</v>
      </c>
      <c r="AF372" s="177">
        <f t="shared" si="189"/>
        <v>0</v>
      </c>
      <c r="AG372" s="178">
        <f t="shared" si="206"/>
        <v>0</v>
      </c>
      <c r="AH372" s="220">
        <f t="shared" si="190"/>
        <v>0</v>
      </c>
      <c r="AI372" s="179">
        <f t="shared" si="207"/>
        <v>0</v>
      </c>
      <c r="AJ372" s="177">
        <f t="shared" si="191"/>
        <v>0</v>
      </c>
      <c r="AK372" s="178">
        <f t="shared" si="208"/>
        <v>0</v>
      </c>
      <c r="AL372" s="177">
        <f t="shared" si="192"/>
        <v>0</v>
      </c>
      <c r="AM372" s="178">
        <f t="shared" si="209"/>
        <v>0</v>
      </c>
      <c r="AN372" s="220">
        <f t="shared" si="193"/>
        <v>0</v>
      </c>
      <c r="AO372" s="117">
        <f t="shared" si="210"/>
        <v>0</v>
      </c>
    </row>
    <row r="373" spans="1:41" s="65" customFormat="1" ht="15" customHeight="1">
      <c r="A373" s="66">
        <v>46</v>
      </c>
      <c r="B373" s="42">
        <v>25372588</v>
      </c>
      <c r="C373" s="43" t="s">
        <v>354</v>
      </c>
      <c r="D373" s="74">
        <v>37</v>
      </c>
      <c r="E373" s="75">
        <v>3.15</v>
      </c>
      <c r="F373" s="55">
        <v>37</v>
      </c>
      <c r="G373" s="75">
        <v>2.25</v>
      </c>
      <c r="H373" s="63">
        <v>1603550.7518464993</v>
      </c>
      <c r="I373" s="63">
        <f t="shared" si="194"/>
        <v>1651657.2744018943</v>
      </c>
      <c r="J373" s="64">
        <f t="shared" si="195"/>
        <v>2064571.5930023678</v>
      </c>
      <c r="K373" s="243">
        <f t="shared" si="196"/>
        <v>0</v>
      </c>
      <c r="L373" s="238"/>
      <c r="M373" s="47">
        <v>200</v>
      </c>
      <c r="N373" s="175">
        <f t="shared" si="182"/>
        <v>0</v>
      </c>
      <c r="O373" s="178">
        <f t="shared" si="197"/>
        <v>0</v>
      </c>
      <c r="P373" s="177">
        <f t="shared" si="183"/>
        <v>0</v>
      </c>
      <c r="Q373" s="178">
        <f t="shared" si="198"/>
        <v>0</v>
      </c>
      <c r="R373" s="177">
        <f t="shared" si="183"/>
        <v>0</v>
      </c>
      <c r="S373" s="178">
        <f t="shared" si="199"/>
        <v>0</v>
      </c>
      <c r="T373" s="177">
        <f t="shared" si="184"/>
        <v>0</v>
      </c>
      <c r="U373" s="179">
        <f t="shared" si="200"/>
        <v>0</v>
      </c>
      <c r="V373" s="177">
        <f t="shared" si="185"/>
        <v>0</v>
      </c>
      <c r="W373" s="178">
        <f t="shared" si="201"/>
        <v>0</v>
      </c>
      <c r="X373" s="177">
        <f t="shared" si="186"/>
        <v>0</v>
      </c>
      <c r="Y373" s="178">
        <f t="shared" si="202"/>
        <v>0</v>
      </c>
      <c r="Z373" s="177">
        <f t="shared" si="187"/>
        <v>0</v>
      </c>
      <c r="AA373" s="178">
        <f t="shared" si="203"/>
        <v>0</v>
      </c>
      <c r="AB373" s="177">
        <f t="shared" si="188"/>
        <v>0</v>
      </c>
      <c r="AC373" s="178">
        <f t="shared" si="204"/>
        <v>0</v>
      </c>
      <c r="AD373" s="177">
        <f t="shared" si="189"/>
        <v>0</v>
      </c>
      <c r="AE373" s="179">
        <f t="shared" si="205"/>
        <v>0</v>
      </c>
      <c r="AF373" s="177">
        <f t="shared" si="189"/>
        <v>0</v>
      </c>
      <c r="AG373" s="178">
        <f t="shared" si="206"/>
        <v>0</v>
      </c>
      <c r="AH373" s="220">
        <f t="shared" si="190"/>
        <v>0</v>
      </c>
      <c r="AI373" s="179">
        <f t="shared" si="207"/>
        <v>0</v>
      </c>
      <c r="AJ373" s="177">
        <f t="shared" si="191"/>
        <v>0</v>
      </c>
      <c r="AK373" s="178">
        <f t="shared" si="208"/>
        <v>0</v>
      </c>
      <c r="AL373" s="177">
        <f t="shared" si="192"/>
        <v>0</v>
      </c>
      <c r="AM373" s="178">
        <f t="shared" si="209"/>
        <v>0</v>
      </c>
      <c r="AN373" s="220">
        <f t="shared" si="193"/>
        <v>0</v>
      </c>
      <c r="AO373" s="117">
        <f t="shared" si="210"/>
        <v>0</v>
      </c>
    </row>
    <row r="374" spans="1:41" s="65" customFormat="1" ht="15" customHeight="1">
      <c r="A374" s="66">
        <v>47</v>
      </c>
      <c r="B374" s="42">
        <v>25372589</v>
      </c>
      <c r="C374" s="43" t="s">
        <v>355</v>
      </c>
      <c r="D374" s="74">
        <v>37</v>
      </c>
      <c r="E374" s="75">
        <v>3.15</v>
      </c>
      <c r="F374" s="55">
        <v>37</v>
      </c>
      <c r="G374" s="75">
        <v>2.5099999999999998</v>
      </c>
      <c r="H374" s="63">
        <v>1702316.496491682</v>
      </c>
      <c r="I374" s="63">
        <f t="shared" si="194"/>
        <v>1753385.9913864324</v>
      </c>
      <c r="J374" s="64">
        <f t="shared" si="195"/>
        <v>2191732.4892330403</v>
      </c>
      <c r="K374" s="243">
        <f t="shared" si="196"/>
        <v>0</v>
      </c>
      <c r="L374" s="238"/>
      <c r="M374" s="47">
        <v>200</v>
      </c>
      <c r="N374" s="175">
        <f t="shared" si="182"/>
        <v>0</v>
      </c>
      <c r="O374" s="178">
        <f t="shared" si="197"/>
        <v>0</v>
      </c>
      <c r="P374" s="177">
        <f t="shared" si="183"/>
        <v>0</v>
      </c>
      <c r="Q374" s="178">
        <f t="shared" si="198"/>
        <v>0</v>
      </c>
      <c r="R374" s="177">
        <f t="shared" si="183"/>
        <v>0</v>
      </c>
      <c r="S374" s="178">
        <f t="shared" si="199"/>
        <v>0</v>
      </c>
      <c r="T374" s="177">
        <f t="shared" si="184"/>
        <v>0</v>
      </c>
      <c r="U374" s="179">
        <f t="shared" si="200"/>
        <v>0</v>
      </c>
      <c r="V374" s="177">
        <f t="shared" si="185"/>
        <v>0</v>
      </c>
      <c r="W374" s="178">
        <f t="shared" si="201"/>
        <v>0</v>
      </c>
      <c r="X374" s="177">
        <f t="shared" si="186"/>
        <v>0</v>
      </c>
      <c r="Y374" s="178">
        <f t="shared" si="202"/>
        <v>0</v>
      </c>
      <c r="Z374" s="177">
        <f t="shared" si="187"/>
        <v>0</v>
      </c>
      <c r="AA374" s="178">
        <f t="shared" si="203"/>
        <v>0</v>
      </c>
      <c r="AB374" s="177">
        <f t="shared" si="188"/>
        <v>0</v>
      </c>
      <c r="AC374" s="178">
        <f t="shared" si="204"/>
        <v>0</v>
      </c>
      <c r="AD374" s="177">
        <f t="shared" si="189"/>
        <v>0</v>
      </c>
      <c r="AE374" s="179">
        <f t="shared" si="205"/>
        <v>0</v>
      </c>
      <c r="AF374" s="177">
        <f t="shared" si="189"/>
        <v>0</v>
      </c>
      <c r="AG374" s="178">
        <f t="shared" si="206"/>
        <v>0</v>
      </c>
      <c r="AH374" s="220">
        <f t="shared" si="190"/>
        <v>0</v>
      </c>
      <c r="AI374" s="179">
        <f t="shared" si="207"/>
        <v>0</v>
      </c>
      <c r="AJ374" s="177">
        <f t="shared" si="191"/>
        <v>0</v>
      </c>
      <c r="AK374" s="178">
        <f t="shared" si="208"/>
        <v>0</v>
      </c>
      <c r="AL374" s="177">
        <f t="shared" si="192"/>
        <v>0</v>
      </c>
      <c r="AM374" s="178">
        <f t="shared" si="209"/>
        <v>0</v>
      </c>
      <c r="AN374" s="220">
        <f t="shared" si="193"/>
        <v>0</v>
      </c>
      <c r="AO374" s="117">
        <f t="shared" si="210"/>
        <v>0</v>
      </c>
    </row>
    <row r="375" spans="1:41" s="65" customFormat="1" ht="15" customHeight="1" thickBot="1">
      <c r="A375" s="67">
        <v>48</v>
      </c>
      <c r="B375" s="44">
        <v>25372590</v>
      </c>
      <c r="C375" s="45" t="s">
        <v>356</v>
      </c>
      <c r="D375" s="76">
        <v>37</v>
      </c>
      <c r="E375" s="77">
        <v>3.15</v>
      </c>
      <c r="F375" s="57">
        <v>37</v>
      </c>
      <c r="G375" s="77">
        <v>2.84</v>
      </c>
      <c r="H375" s="70">
        <v>1843648.4443955813</v>
      </c>
      <c r="I375" s="70">
        <f t="shared" si="194"/>
        <v>1898957.8977274487</v>
      </c>
      <c r="J375" s="71">
        <f t="shared" si="195"/>
        <v>2373697.3721593106</v>
      </c>
      <c r="K375" s="246">
        <f t="shared" si="196"/>
        <v>0</v>
      </c>
      <c r="L375" s="240"/>
      <c r="M375" s="48">
        <v>200</v>
      </c>
      <c r="N375" s="180">
        <f t="shared" ref="N375:N438" si="211">O375/1.1</f>
        <v>0</v>
      </c>
      <c r="O375" s="178">
        <f t="shared" si="197"/>
        <v>0</v>
      </c>
      <c r="P375" s="177">
        <f t="shared" ref="P375:R438" si="212">Q375/1.1</f>
        <v>0</v>
      </c>
      <c r="Q375" s="178">
        <f t="shared" si="198"/>
        <v>0</v>
      </c>
      <c r="R375" s="177">
        <f t="shared" si="212"/>
        <v>0</v>
      </c>
      <c r="S375" s="178">
        <f t="shared" si="199"/>
        <v>0</v>
      </c>
      <c r="T375" s="177">
        <f t="shared" si="184"/>
        <v>0</v>
      </c>
      <c r="U375" s="179">
        <f t="shared" si="200"/>
        <v>0</v>
      </c>
      <c r="V375" s="177">
        <f t="shared" si="185"/>
        <v>0</v>
      </c>
      <c r="W375" s="178">
        <f t="shared" si="201"/>
        <v>0</v>
      </c>
      <c r="X375" s="177">
        <f t="shared" si="186"/>
        <v>0</v>
      </c>
      <c r="Y375" s="178">
        <f t="shared" si="202"/>
        <v>0</v>
      </c>
      <c r="Z375" s="177">
        <f t="shared" si="187"/>
        <v>0</v>
      </c>
      <c r="AA375" s="178">
        <f t="shared" si="203"/>
        <v>0</v>
      </c>
      <c r="AB375" s="177">
        <f t="shared" si="188"/>
        <v>0</v>
      </c>
      <c r="AC375" s="178">
        <f t="shared" si="204"/>
        <v>0</v>
      </c>
      <c r="AD375" s="177">
        <f t="shared" si="189"/>
        <v>0</v>
      </c>
      <c r="AE375" s="179">
        <f t="shared" si="205"/>
        <v>0</v>
      </c>
      <c r="AF375" s="177">
        <f t="shared" si="189"/>
        <v>0</v>
      </c>
      <c r="AG375" s="178">
        <f t="shared" si="206"/>
        <v>0</v>
      </c>
      <c r="AH375" s="220">
        <f t="shared" si="190"/>
        <v>0</v>
      </c>
      <c r="AI375" s="179">
        <f t="shared" si="207"/>
        <v>0</v>
      </c>
      <c r="AJ375" s="177">
        <f t="shared" si="191"/>
        <v>0</v>
      </c>
      <c r="AK375" s="178">
        <f t="shared" si="208"/>
        <v>0</v>
      </c>
      <c r="AL375" s="177">
        <f t="shared" si="192"/>
        <v>0</v>
      </c>
      <c r="AM375" s="178">
        <f t="shared" si="209"/>
        <v>0</v>
      </c>
      <c r="AN375" s="220">
        <f t="shared" si="193"/>
        <v>0</v>
      </c>
      <c r="AO375" s="117">
        <f t="shared" si="210"/>
        <v>0</v>
      </c>
    </row>
    <row r="376" spans="1:41" s="139" customFormat="1" ht="15" customHeight="1" thickTop="1">
      <c r="A376" s="151" t="s">
        <v>761</v>
      </c>
      <c r="B376" s="129"/>
      <c r="C376" s="130"/>
      <c r="D376" s="131"/>
      <c r="E376" s="132"/>
      <c r="F376" s="133"/>
      <c r="G376" s="134"/>
      <c r="H376" s="135"/>
      <c r="I376" s="135"/>
      <c r="J376" s="135"/>
      <c r="K376" s="245"/>
      <c r="L376" s="136"/>
      <c r="M376" s="184"/>
      <c r="N376" s="201"/>
      <c r="O376" s="202"/>
      <c r="P376" s="187"/>
      <c r="Q376" s="185"/>
      <c r="R376" s="187"/>
      <c r="S376" s="185"/>
      <c r="T376" s="187"/>
      <c r="U376" s="136"/>
      <c r="V376" s="187"/>
      <c r="W376" s="185"/>
      <c r="X376" s="187"/>
      <c r="Y376" s="185"/>
      <c r="Z376" s="187"/>
      <c r="AA376" s="185"/>
      <c r="AB376" s="187"/>
      <c r="AC376" s="185"/>
      <c r="AD376" s="187"/>
      <c r="AE376" s="136"/>
      <c r="AF376" s="226"/>
      <c r="AG376" s="210"/>
      <c r="AH376" s="209"/>
      <c r="AI376" s="136"/>
      <c r="AJ376" s="226"/>
      <c r="AK376" s="210">
        <f t="shared" si="208"/>
        <v>0</v>
      </c>
      <c r="AL376" s="226"/>
      <c r="AM376" s="210">
        <f t="shared" si="209"/>
        <v>0</v>
      </c>
      <c r="AN376" s="209"/>
      <c r="AO376" s="138">
        <f t="shared" si="210"/>
        <v>0</v>
      </c>
    </row>
    <row r="377" spans="1:41" s="65" customFormat="1" ht="15" customHeight="1">
      <c r="A377" s="60">
        <v>1</v>
      </c>
      <c r="B377" s="40">
        <v>25522501</v>
      </c>
      <c r="C377" s="41" t="s">
        <v>357</v>
      </c>
      <c r="D377" s="78">
        <v>7</v>
      </c>
      <c r="E377" s="79">
        <v>0.85</v>
      </c>
      <c r="F377" s="80"/>
      <c r="G377" s="81"/>
      <c r="H377" s="82">
        <v>16358.214945117295</v>
      </c>
      <c r="I377" s="82">
        <f>H377*1.03</f>
        <v>16848.961393470814</v>
      </c>
      <c r="J377" s="83">
        <f>I377/0.8</f>
        <v>21061.201741838515</v>
      </c>
      <c r="K377" s="242">
        <f t="shared" si="196"/>
        <v>0</v>
      </c>
      <c r="L377" s="237"/>
      <c r="M377" s="84">
        <v>2000</v>
      </c>
      <c r="N377" s="175">
        <f t="shared" si="211"/>
        <v>0</v>
      </c>
      <c r="O377" s="178">
        <f t="shared" si="197"/>
        <v>0</v>
      </c>
      <c r="P377" s="177">
        <f t="shared" si="212"/>
        <v>0</v>
      </c>
      <c r="Q377" s="178">
        <f t="shared" si="198"/>
        <v>0</v>
      </c>
      <c r="R377" s="177">
        <f t="shared" si="212"/>
        <v>0</v>
      </c>
      <c r="S377" s="178">
        <f t="shared" si="199"/>
        <v>0</v>
      </c>
      <c r="T377" s="177">
        <f t="shared" ref="T377:T385" si="213">U377/1.1</f>
        <v>0</v>
      </c>
      <c r="U377" s="179">
        <f t="shared" si="200"/>
        <v>0</v>
      </c>
      <c r="V377" s="177">
        <f t="shared" ref="V377:V385" si="214">W377/1.1</f>
        <v>0</v>
      </c>
      <c r="W377" s="178">
        <f t="shared" si="201"/>
        <v>0</v>
      </c>
      <c r="X377" s="177">
        <f t="shared" ref="X377:X385" si="215">Y377/1.1</f>
        <v>0</v>
      </c>
      <c r="Y377" s="178">
        <f t="shared" si="202"/>
        <v>0</v>
      </c>
      <c r="Z377" s="177">
        <f t="shared" ref="Z377:Z385" si="216">AA377/1.1</f>
        <v>0</v>
      </c>
      <c r="AA377" s="178">
        <f t="shared" si="203"/>
        <v>0</v>
      </c>
      <c r="AB377" s="177">
        <f t="shared" ref="AB377:AB385" si="217">AC377/1.1</f>
        <v>0</v>
      </c>
      <c r="AC377" s="178">
        <f t="shared" si="204"/>
        <v>0</v>
      </c>
      <c r="AD377" s="177">
        <f t="shared" ref="AD377:AF385" si="218">AE377/1.1</f>
        <v>0</v>
      </c>
      <c r="AE377" s="179">
        <f t="shared" si="205"/>
        <v>0</v>
      </c>
      <c r="AF377" s="177">
        <f t="shared" si="218"/>
        <v>0</v>
      </c>
      <c r="AG377" s="178">
        <f t="shared" si="206"/>
        <v>0</v>
      </c>
      <c r="AH377" s="220">
        <f t="shared" ref="AH377:AH385" si="219">AI377/1.1</f>
        <v>0</v>
      </c>
      <c r="AI377" s="179">
        <f t="shared" si="207"/>
        <v>0</v>
      </c>
      <c r="AJ377" s="177">
        <f t="shared" ref="AJ377:AJ385" si="220">AK377/1.1</f>
        <v>0</v>
      </c>
      <c r="AK377" s="178">
        <f t="shared" si="208"/>
        <v>0</v>
      </c>
      <c r="AL377" s="177">
        <f t="shared" ref="AL377:AL385" si="221">AM377/1.1</f>
        <v>0</v>
      </c>
      <c r="AM377" s="178">
        <f t="shared" si="209"/>
        <v>0</v>
      </c>
      <c r="AN377" s="220">
        <f t="shared" ref="AN377:AN385" si="222">AO377/1.1</f>
        <v>0</v>
      </c>
      <c r="AO377" s="117">
        <f t="shared" si="210"/>
        <v>0</v>
      </c>
    </row>
    <row r="378" spans="1:41" s="65" customFormat="1" ht="15" customHeight="1">
      <c r="A378" s="66">
        <v>2</v>
      </c>
      <c r="B378" s="42">
        <v>25522502</v>
      </c>
      <c r="C378" s="43" t="s">
        <v>358</v>
      </c>
      <c r="D378" s="74">
        <v>7</v>
      </c>
      <c r="E378" s="75">
        <v>1.05</v>
      </c>
      <c r="F378" s="56"/>
      <c r="G378" s="62"/>
      <c r="H378" s="63">
        <v>22372.941307933386</v>
      </c>
      <c r="I378" s="63">
        <f t="shared" ref="I378:I385" si="223">H378*1.03</f>
        <v>23044.129547171389</v>
      </c>
      <c r="J378" s="64">
        <f t="shared" ref="J378:J385" si="224">I378/0.8</f>
        <v>28805.161933964235</v>
      </c>
      <c r="K378" s="243">
        <f t="shared" si="196"/>
        <v>0</v>
      </c>
      <c r="L378" s="238"/>
      <c r="M378" s="72">
        <v>2000</v>
      </c>
      <c r="N378" s="175">
        <f t="shared" si="211"/>
        <v>0</v>
      </c>
      <c r="O378" s="178">
        <f t="shared" si="197"/>
        <v>0</v>
      </c>
      <c r="P378" s="177">
        <f t="shared" si="212"/>
        <v>0</v>
      </c>
      <c r="Q378" s="178">
        <f t="shared" si="198"/>
        <v>0</v>
      </c>
      <c r="R378" s="177">
        <f t="shared" si="212"/>
        <v>0</v>
      </c>
      <c r="S378" s="178">
        <f t="shared" si="199"/>
        <v>0</v>
      </c>
      <c r="T378" s="177">
        <f t="shared" si="213"/>
        <v>0</v>
      </c>
      <c r="U378" s="179">
        <f t="shared" si="200"/>
        <v>0</v>
      </c>
      <c r="V378" s="177">
        <f t="shared" si="214"/>
        <v>0</v>
      </c>
      <c r="W378" s="178">
        <f t="shared" si="201"/>
        <v>0</v>
      </c>
      <c r="X378" s="177">
        <f t="shared" si="215"/>
        <v>0</v>
      </c>
      <c r="Y378" s="178">
        <f t="shared" si="202"/>
        <v>0</v>
      </c>
      <c r="Z378" s="177">
        <f t="shared" si="216"/>
        <v>0</v>
      </c>
      <c r="AA378" s="178">
        <f t="shared" si="203"/>
        <v>0</v>
      </c>
      <c r="AB378" s="177">
        <f t="shared" si="217"/>
        <v>0</v>
      </c>
      <c r="AC378" s="178">
        <f t="shared" si="204"/>
        <v>0</v>
      </c>
      <c r="AD378" s="177">
        <f t="shared" si="218"/>
        <v>0</v>
      </c>
      <c r="AE378" s="179">
        <f t="shared" si="205"/>
        <v>0</v>
      </c>
      <c r="AF378" s="177">
        <f t="shared" si="218"/>
        <v>0</v>
      </c>
      <c r="AG378" s="178">
        <f t="shared" si="206"/>
        <v>0</v>
      </c>
      <c r="AH378" s="220">
        <f t="shared" si="219"/>
        <v>0</v>
      </c>
      <c r="AI378" s="179">
        <f t="shared" si="207"/>
        <v>0</v>
      </c>
      <c r="AJ378" s="177">
        <f t="shared" si="220"/>
        <v>0</v>
      </c>
      <c r="AK378" s="178">
        <f t="shared" si="208"/>
        <v>0</v>
      </c>
      <c r="AL378" s="177">
        <f t="shared" si="221"/>
        <v>0</v>
      </c>
      <c r="AM378" s="178">
        <f t="shared" si="209"/>
        <v>0</v>
      </c>
      <c r="AN378" s="220">
        <f t="shared" si="222"/>
        <v>0</v>
      </c>
      <c r="AO378" s="117">
        <f t="shared" si="210"/>
        <v>0</v>
      </c>
    </row>
    <row r="379" spans="1:41" s="65" customFormat="1" ht="15" customHeight="1">
      <c r="A379" s="66">
        <v>3</v>
      </c>
      <c r="B379" s="42">
        <v>25522503</v>
      </c>
      <c r="C379" s="43" t="s">
        <v>359</v>
      </c>
      <c r="D379" s="74">
        <v>7</v>
      </c>
      <c r="E379" s="75">
        <v>1.1299999999999999</v>
      </c>
      <c r="F379" s="56"/>
      <c r="G379" s="62"/>
      <c r="H379" s="63">
        <v>25368.463933738411</v>
      </c>
      <c r="I379" s="63">
        <f t="shared" si="223"/>
        <v>26129.517851750563</v>
      </c>
      <c r="J379" s="64">
        <f t="shared" si="224"/>
        <v>32661.897314688202</v>
      </c>
      <c r="K379" s="243">
        <f t="shared" si="196"/>
        <v>0</v>
      </c>
      <c r="L379" s="238"/>
      <c r="M379" s="72">
        <v>2000</v>
      </c>
      <c r="N379" s="175">
        <f t="shared" si="211"/>
        <v>0</v>
      </c>
      <c r="O379" s="178">
        <f t="shared" si="197"/>
        <v>0</v>
      </c>
      <c r="P379" s="177">
        <f t="shared" si="212"/>
        <v>0</v>
      </c>
      <c r="Q379" s="178">
        <f t="shared" si="198"/>
        <v>0</v>
      </c>
      <c r="R379" s="177">
        <f t="shared" si="212"/>
        <v>0</v>
      </c>
      <c r="S379" s="178">
        <f t="shared" si="199"/>
        <v>0</v>
      </c>
      <c r="T379" s="177">
        <f t="shared" si="213"/>
        <v>0</v>
      </c>
      <c r="U379" s="179">
        <f t="shared" si="200"/>
        <v>0</v>
      </c>
      <c r="V379" s="177">
        <f t="shared" si="214"/>
        <v>0</v>
      </c>
      <c r="W379" s="178">
        <f t="shared" si="201"/>
        <v>0</v>
      </c>
      <c r="X379" s="177">
        <f t="shared" si="215"/>
        <v>0</v>
      </c>
      <c r="Y379" s="178">
        <f t="shared" si="202"/>
        <v>0</v>
      </c>
      <c r="Z379" s="177">
        <f t="shared" si="216"/>
        <v>0</v>
      </c>
      <c r="AA379" s="178">
        <f t="shared" si="203"/>
        <v>0</v>
      </c>
      <c r="AB379" s="177">
        <f t="shared" si="217"/>
        <v>0</v>
      </c>
      <c r="AC379" s="178">
        <f t="shared" si="204"/>
        <v>0</v>
      </c>
      <c r="AD379" s="177">
        <f t="shared" si="218"/>
        <v>0</v>
      </c>
      <c r="AE379" s="179">
        <f t="shared" si="205"/>
        <v>0</v>
      </c>
      <c r="AF379" s="177">
        <f t="shared" si="218"/>
        <v>0</v>
      </c>
      <c r="AG379" s="178">
        <f t="shared" si="206"/>
        <v>0</v>
      </c>
      <c r="AH379" s="220">
        <f t="shared" si="219"/>
        <v>0</v>
      </c>
      <c r="AI379" s="179">
        <f t="shared" si="207"/>
        <v>0</v>
      </c>
      <c r="AJ379" s="177">
        <f t="shared" si="220"/>
        <v>0</v>
      </c>
      <c r="AK379" s="178">
        <f t="shared" si="208"/>
        <v>0</v>
      </c>
      <c r="AL379" s="177">
        <f t="shared" si="221"/>
        <v>0</v>
      </c>
      <c r="AM379" s="178">
        <f t="shared" si="209"/>
        <v>0</v>
      </c>
      <c r="AN379" s="220">
        <f t="shared" si="222"/>
        <v>0</v>
      </c>
      <c r="AO379" s="117">
        <f t="shared" si="210"/>
        <v>0</v>
      </c>
    </row>
    <row r="380" spans="1:41" s="65" customFormat="1" ht="15" customHeight="1">
      <c r="A380" s="66">
        <v>4</v>
      </c>
      <c r="B380" s="42">
        <v>25522504</v>
      </c>
      <c r="C380" s="43" t="s">
        <v>360</v>
      </c>
      <c r="D380" s="74">
        <v>7</v>
      </c>
      <c r="E380" s="75">
        <v>1.35</v>
      </c>
      <c r="F380" s="56"/>
      <c r="G380" s="62"/>
      <c r="H380" s="63">
        <v>34638.090668075289</v>
      </c>
      <c r="I380" s="63">
        <f t="shared" si="223"/>
        <v>35677.233388117551</v>
      </c>
      <c r="J380" s="64">
        <f t="shared" si="224"/>
        <v>44596.541735146937</v>
      </c>
      <c r="K380" s="243">
        <f t="shared" si="196"/>
        <v>0</v>
      </c>
      <c r="L380" s="238"/>
      <c r="M380" s="72">
        <v>2000</v>
      </c>
      <c r="N380" s="175">
        <f t="shared" si="211"/>
        <v>0</v>
      </c>
      <c r="O380" s="178">
        <f t="shared" si="197"/>
        <v>0</v>
      </c>
      <c r="P380" s="177">
        <f t="shared" si="212"/>
        <v>0</v>
      </c>
      <c r="Q380" s="178">
        <f t="shared" si="198"/>
        <v>0</v>
      </c>
      <c r="R380" s="177">
        <f t="shared" si="212"/>
        <v>0</v>
      </c>
      <c r="S380" s="178">
        <f t="shared" si="199"/>
        <v>0</v>
      </c>
      <c r="T380" s="177">
        <f t="shared" si="213"/>
        <v>0</v>
      </c>
      <c r="U380" s="179">
        <f t="shared" si="200"/>
        <v>0</v>
      </c>
      <c r="V380" s="177">
        <f t="shared" si="214"/>
        <v>0</v>
      </c>
      <c r="W380" s="178">
        <f t="shared" si="201"/>
        <v>0</v>
      </c>
      <c r="X380" s="177">
        <f t="shared" si="215"/>
        <v>0</v>
      </c>
      <c r="Y380" s="178">
        <f t="shared" si="202"/>
        <v>0</v>
      </c>
      <c r="Z380" s="177">
        <f t="shared" si="216"/>
        <v>0</v>
      </c>
      <c r="AA380" s="178">
        <f t="shared" si="203"/>
        <v>0</v>
      </c>
      <c r="AB380" s="177">
        <f t="shared" si="217"/>
        <v>0</v>
      </c>
      <c r="AC380" s="178">
        <f t="shared" si="204"/>
        <v>0</v>
      </c>
      <c r="AD380" s="177">
        <f t="shared" si="218"/>
        <v>0</v>
      </c>
      <c r="AE380" s="179">
        <f t="shared" si="205"/>
        <v>0</v>
      </c>
      <c r="AF380" s="177">
        <f t="shared" si="218"/>
        <v>0</v>
      </c>
      <c r="AG380" s="178">
        <f t="shared" si="206"/>
        <v>0</v>
      </c>
      <c r="AH380" s="220">
        <f t="shared" si="219"/>
        <v>0</v>
      </c>
      <c r="AI380" s="179">
        <f t="shared" si="207"/>
        <v>0</v>
      </c>
      <c r="AJ380" s="177">
        <f t="shared" si="220"/>
        <v>0</v>
      </c>
      <c r="AK380" s="178">
        <f t="shared" si="208"/>
        <v>0</v>
      </c>
      <c r="AL380" s="177">
        <f t="shared" si="221"/>
        <v>0</v>
      </c>
      <c r="AM380" s="178">
        <f t="shared" si="209"/>
        <v>0</v>
      </c>
      <c r="AN380" s="220">
        <f t="shared" si="222"/>
        <v>0</v>
      </c>
      <c r="AO380" s="117">
        <f t="shared" si="210"/>
        <v>0</v>
      </c>
    </row>
    <row r="381" spans="1:41" s="65" customFormat="1" ht="15" customHeight="1">
      <c r="A381" s="66">
        <v>5</v>
      </c>
      <c r="B381" s="42">
        <v>25522505</v>
      </c>
      <c r="C381" s="43" t="s">
        <v>361</v>
      </c>
      <c r="D381" s="74">
        <v>7</v>
      </c>
      <c r="E381" s="75">
        <v>1.4</v>
      </c>
      <c r="F381" s="56"/>
      <c r="G381" s="62"/>
      <c r="H381" s="63">
        <v>36960.097663146968</v>
      </c>
      <c r="I381" s="63">
        <f t="shared" si="223"/>
        <v>38068.900593041377</v>
      </c>
      <c r="J381" s="64">
        <f t="shared" si="224"/>
        <v>47586.125741301716</v>
      </c>
      <c r="K381" s="243">
        <f t="shared" si="196"/>
        <v>0</v>
      </c>
      <c r="L381" s="238"/>
      <c r="M381" s="72">
        <v>2000</v>
      </c>
      <c r="N381" s="175">
        <f t="shared" si="211"/>
        <v>0</v>
      </c>
      <c r="O381" s="178">
        <f t="shared" si="197"/>
        <v>0</v>
      </c>
      <c r="P381" s="177">
        <f t="shared" si="212"/>
        <v>0</v>
      </c>
      <c r="Q381" s="178">
        <f t="shared" si="198"/>
        <v>0</v>
      </c>
      <c r="R381" s="177">
        <f t="shared" si="212"/>
        <v>0</v>
      </c>
      <c r="S381" s="178">
        <f t="shared" si="199"/>
        <v>0</v>
      </c>
      <c r="T381" s="177">
        <f t="shared" si="213"/>
        <v>0</v>
      </c>
      <c r="U381" s="179">
        <f t="shared" si="200"/>
        <v>0</v>
      </c>
      <c r="V381" s="177">
        <f t="shared" si="214"/>
        <v>0</v>
      </c>
      <c r="W381" s="178">
        <f t="shared" si="201"/>
        <v>0</v>
      </c>
      <c r="X381" s="177">
        <f t="shared" si="215"/>
        <v>0</v>
      </c>
      <c r="Y381" s="178">
        <f t="shared" si="202"/>
        <v>0</v>
      </c>
      <c r="Z381" s="177">
        <f t="shared" si="216"/>
        <v>0</v>
      </c>
      <c r="AA381" s="178">
        <f t="shared" si="203"/>
        <v>0</v>
      </c>
      <c r="AB381" s="177">
        <f t="shared" si="217"/>
        <v>0</v>
      </c>
      <c r="AC381" s="178">
        <f t="shared" si="204"/>
        <v>0</v>
      </c>
      <c r="AD381" s="177">
        <f t="shared" si="218"/>
        <v>0</v>
      </c>
      <c r="AE381" s="179">
        <f t="shared" si="205"/>
        <v>0</v>
      </c>
      <c r="AF381" s="177">
        <f t="shared" si="218"/>
        <v>0</v>
      </c>
      <c r="AG381" s="178">
        <f t="shared" si="206"/>
        <v>0</v>
      </c>
      <c r="AH381" s="220">
        <f t="shared" si="219"/>
        <v>0</v>
      </c>
      <c r="AI381" s="179">
        <f t="shared" si="207"/>
        <v>0</v>
      </c>
      <c r="AJ381" s="177">
        <f t="shared" si="220"/>
        <v>0</v>
      </c>
      <c r="AK381" s="178">
        <f t="shared" si="208"/>
        <v>0</v>
      </c>
      <c r="AL381" s="177">
        <f t="shared" si="221"/>
        <v>0</v>
      </c>
      <c r="AM381" s="178">
        <f t="shared" si="209"/>
        <v>0</v>
      </c>
      <c r="AN381" s="220">
        <f t="shared" si="222"/>
        <v>0</v>
      </c>
      <c r="AO381" s="117">
        <f t="shared" si="210"/>
        <v>0</v>
      </c>
    </row>
    <row r="382" spans="1:41" s="65" customFormat="1" ht="15" customHeight="1">
      <c r="A382" s="66">
        <v>6</v>
      </c>
      <c r="B382" s="42">
        <v>25522506</v>
      </c>
      <c r="C382" s="43" t="s">
        <v>362</v>
      </c>
      <c r="D382" s="74">
        <v>7</v>
      </c>
      <c r="E382" s="75">
        <v>1.6</v>
      </c>
      <c r="F382" s="56"/>
      <c r="G382" s="62"/>
      <c r="H382" s="63">
        <v>47178.258236959082</v>
      </c>
      <c r="I382" s="63">
        <f t="shared" si="223"/>
        <v>48593.605984067857</v>
      </c>
      <c r="J382" s="64">
        <f t="shared" si="224"/>
        <v>60742.007480084816</v>
      </c>
      <c r="K382" s="243">
        <f t="shared" si="196"/>
        <v>0</v>
      </c>
      <c r="L382" s="238"/>
      <c r="M382" s="72">
        <v>2000</v>
      </c>
      <c r="N382" s="175">
        <f t="shared" si="211"/>
        <v>0</v>
      </c>
      <c r="O382" s="178">
        <f t="shared" si="197"/>
        <v>0</v>
      </c>
      <c r="P382" s="177">
        <f t="shared" si="212"/>
        <v>0</v>
      </c>
      <c r="Q382" s="178">
        <f t="shared" si="198"/>
        <v>0</v>
      </c>
      <c r="R382" s="177">
        <f t="shared" si="212"/>
        <v>0</v>
      </c>
      <c r="S382" s="178">
        <f t="shared" si="199"/>
        <v>0</v>
      </c>
      <c r="T382" s="177">
        <f t="shared" si="213"/>
        <v>0</v>
      </c>
      <c r="U382" s="179">
        <f t="shared" si="200"/>
        <v>0</v>
      </c>
      <c r="V382" s="177">
        <f t="shared" si="214"/>
        <v>0</v>
      </c>
      <c r="W382" s="178">
        <f t="shared" si="201"/>
        <v>0</v>
      </c>
      <c r="X382" s="177">
        <f t="shared" si="215"/>
        <v>0</v>
      </c>
      <c r="Y382" s="178">
        <f t="shared" si="202"/>
        <v>0</v>
      </c>
      <c r="Z382" s="177">
        <f t="shared" si="216"/>
        <v>0</v>
      </c>
      <c r="AA382" s="178">
        <f t="shared" si="203"/>
        <v>0</v>
      </c>
      <c r="AB382" s="177">
        <f t="shared" si="217"/>
        <v>0</v>
      </c>
      <c r="AC382" s="178">
        <f t="shared" si="204"/>
        <v>0</v>
      </c>
      <c r="AD382" s="177">
        <f t="shared" si="218"/>
        <v>0</v>
      </c>
      <c r="AE382" s="179">
        <f t="shared" si="205"/>
        <v>0</v>
      </c>
      <c r="AF382" s="177">
        <f t="shared" si="218"/>
        <v>0</v>
      </c>
      <c r="AG382" s="178">
        <f t="shared" si="206"/>
        <v>0</v>
      </c>
      <c r="AH382" s="220">
        <f t="shared" si="219"/>
        <v>0</v>
      </c>
      <c r="AI382" s="179">
        <f t="shared" si="207"/>
        <v>0</v>
      </c>
      <c r="AJ382" s="177">
        <f t="shared" si="220"/>
        <v>0</v>
      </c>
      <c r="AK382" s="178">
        <f t="shared" si="208"/>
        <v>0</v>
      </c>
      <c r="AL382" s="177">
        <f t="shared" si="221"/>
        <v>0</v>
      </c>
      <c r="AM382" s="178">
        <f t="shared" si="209"/>
        <v>0</v>
      </c>
      <c r="AN382" s="220">
        <f t="shared" si="222"/>
        <v>0</v>
      </c>
      <c r="AO382" s="117">
        <f t="shared" si="210"/>
        <v>0</v>
      </c>
    </row>
    <row r="383" spans="1:41" s="65" customFormat="1" ht="15" customHeight="1">
      <c r="A383" s="66">
        <v>7</v>
      </c>
      <c r="B383" s="42">
        <v>25522551</v>
      </c>
      <c r="C383" s="43" t="s">
        <v>363</v>
      </c>
      <c r="D383" s="74">
        <v>7</v>
      </c>
      <c r="E383" s="75">
        <v>1.7</v>
      </c>
      <c r="F383" s="56"/>
      <c r="G383" s="62"/>
      <c r="H383" s="63">
        <v>50488.467192496493</v>
      </c>
      <c r="I383" s="63">
        <f t="shared" si="223"/>
        <v>52003.12120827139</v>
      </c>
      <c r="J383" s="64">
        <f t="shared" si="224"/>
        <v>65003.901510339238</v>
      </c>
      <c r="K383" s="243">
        <f t="shared" si="196"/>
        <v>0</v>
      </c>
      <c r="L383" s="238"/>
      <c r="M383" s="72">
        <v>1000</v>
      </c>
      <c r="N383" s="175">
        <f t="shared" si="211"/>
        <v>0</v>
      </c>
      <c r="O383" s="178">
        <f t="shared" si="197"/>
        <v>0</v>
      </c>
      <c r="P383" s="177">
        <f t="shared" si="212"/>
        <v>0</v>
      </c>
      <c r="Q383" s="178">
        <f t="shared" si="198"/>
        <v>0</v>
      </c>
      <c r="R383" s="177">
        <f t="shared" si="212"/>
        <v>0</v>
      </c>
      <c r="S383" s="178">
        <f t="shared" si="199"/>
        <v>0</v>
      </c>
      <c r="T383" s="177">
        <f t="shared" si="213"/>
        <v>0</v>
      </c>
      <c r="U383" s="179">
        <f t="shared" si="200"/>
        <v>0</v>
      </c>
      <c r="V383" s="177">
        <f t="shared" si="214"/>
        <v>0</v>
      </c>
      <c r="W383" s="178">
        <f t="shared" si="201"/>
        <v>0</v>
      </c>
      <c r="X383" s="177">
        <f t="shared" si="215"/>
        <v>0</v>
      </c>
      <c r="Y383" s="178">
        <f t="shared" si="202"/>
        <v>0</v>
      </c>
      <c r="Z383" s="177">
        <f t="shared" si="216"/>
        <v>0</v>
      </c>
      <c r="AA383" s="178">
        <f t="shared" si="203"/>
        <v>0</v>
      </c>
      <c r="AB383" s="177">
        <f t="shared" si="217"/>
        <v>0</v>
      </c>
      <c r="AC383" s="178">
        <f t="shared" si="204"/>
        <v>0</v>
      </c>
      <c r="AD383" s="177">
        <f t="shared" si="218"/>
        <v>0</v>
      </c>
      <c r="AE383" s="179">
        <f t="shared" si="205"/>
        <v>0</v>
      </c>
      <c r="AF383" s="177">
        <f t="shared" si="218"/>
        <v>0</v>
      </c>
      <c r="AG383" s="178">
        <f t="shared" si="206"/>
        <v>0</v>
      </c>
      <c r="AH383" s="220">
        <f t="shared" si="219"/>
        <v>0</v>
      </c>
      <c r="AI383" s="179">
        <f t="shared" si="207"/>
        <v>0</v>
      </c>
      <c r="AJ383" s="177">
        <f t="shared" si="220"/>
        <v>0</v>
      </c>
      <c r="AK383" s="178">
        <f t="shared" si="208"/>
        <v>0</v>
      </c>
      <c r="AL383" s="177">
        <f t="shared" si="221"/>
        <v>0</v>
      </c>
      <c r="AM383" s="178">
        <f t="shared" si="209"/>
        <v>0</v>
      </c>
      <c r="AN383" s="220">
        <f t="shared" si="222"/>
        <v>0</v>
      </c>
      <c r="AO383" s="117">
        <f t="shared" si="210"/>
        <v>0</v>
      </c>
    </row>
    <row r="384" spans="1:41" s="65" customFormat="1" ht="15" customHeight="1">
      <c r="A384" s="66">
        <v>8</v>
      </c>
      <c r="B384" s="42">
        <v>25522552</v>
      </c>
      <c r="C384" s="43" t="s">
        <v>364</v>
      </c>
      <c r="D384" s="74">
        <v>7</v>
      </c>
      <c r="E384" s="75">
        <v>2</v>
      </c>
      <c r="F384" s="56"/>
      <c r="G384" s="62"/>
      <c r="H384" s="63">
        <v>68774.011829050796</v>
      </c>
      <c r="I384" s="63">
        <f t="shared" si="223"/>
        <v>70837.232183922315</v>
      </c>
      <c r="J384" s="64">
        <f t="shared" si="224"/>
        <v>88546.540229902894</v>
      </c>
      <c r="K384" s="243">
        <f t="shared" si="196"/>
        <v>0</v>
      </c>
      <c r="L384" s="238"/>
      <c r="M384" s="72">
        <v>1000</v>
      </c>
      <c r="N384" s="175">
        <f t="shared" si="211"/>
        <v>0</v>
      </c>
      <c r="O384" s="178">
        <f t="shared" si="197"/>
        <v>0</v>
      </c>
      <c r="P384" s="177">
        <f t="shared" si="212"/>
        <v>0</v>
      </c>
      <c r="Q384" s="178">
        <f t="shared" si="198"/>
        <v>0</v>
      </c>
      <c r="R384" s="177">
        <f t="shared" si="212"/>
        <v>0</v>
      </c>
      <c r="S384" s="178">
        <f t="shared" si="199"/>
        <v>0</v>
      </c>
      <c r="T384" s="177">
        <f t="shared" si="213"/>
        <v>0</v>
      </c>
      <c r="U384" s="179">
        <f t="shared" si="200"/>
        <v>0</v>
      </c>
      <c r="V384" s="177">
        <f t="shared" si="214"/>
        <v>0</v>
      </c>
      <c r="W384" s="178">
        <f t="shared" si="201"/>
        <v>0</v>
      </c>
      <c r="X384" s="177">
        <f t="shared" si="215"/>
        <v>0</v>
      </c>
      <c r="Y384" s="178">
        <f t="shared" si="202"/>
        <v>0</v>
      </c>
      <c r="Z384" s="177">
        <f t="shared" si="216"/>
        <v>0</v>
      </c>
      <c r="AA384" s="178">
        <f t="shared" si="203"/>
        <v>0</v>
      </c>
      <c r="AB384" s="177">
        <f t="shared" si="217"/>
        <v>0</v>
      </c>
      <c r="AC384" s="178">
        <f t="shared" si="204"/>
        <v>0</v>
      </c>
      <c r="AD384" s="177">
        <f t="shared" si="218"/>
        <v>0</v>
      </c>
      <c r="AE384" s="179">
        <f t="shared" si="205"/>
        <v>0</v>
      </c>
      <c r="AF384" s="177">
        <f t="shared" si="218"/>
        <v>0</v>
      </c>
      <c r="AG384" s="178">
        <f t="shared" si="206"/>
        <v>0</v>
      </c>
      <c r="AH384" s="220">
        <f t="shared" si="219"/>
        <v>0</v>
      </c>
      <c r="AI384" s="179">
        <f t="shared" si="207"/>
        <v>0</v>
      </c>
      <c r="AJ384" s="177">
        <f t="shared" si="220"/>
        <v>0</v>
      </c>
      <c r="AK384" s="178">
        <f t="shared" si="208"/>
        <v>0</v>
      </c>
      <c r="AL384" s="177">
        <f t="shared" si="221"/>
        <v>0</v>
      </c>
      <c r="AM384" s="178">
        <f t="shared" si="209"/>
        <v>0</v>
      </c>
      <c r="AN384" s="220">
        <f t="shared" si="222"/>
        <v>0</v>
      </c>
      <c r="AO384" s="117">
        <f t="shared" si="210"/>
        <v>0</v>
      </c>
    </row>
    <row r="385" spans="1:41" s="65" customFormat="1" ht="15" customHeight="1" thickBot="1">
      <c r="A385" s="67">
        <v>9</v>
      </c>
      <c r="B385" s="44">
        <v>25522553</v>
      </c>
      <c r="C385" s="45" t="s">
        <v>365</v>
      </c>
      <c r="D385" s="76">
        <v>7</v>
      </c>
      <c r="E385" s="77">
        <v>2.13</v>
      </c>
      <c r="F385" s="58"/>
      <c r="G385" s="69"/>
      <c r="H385" s="70">
        <v>77836.985795589397</v>
      </c>
      <c r="I385" s="70">
        <f t="shared" si="223"/>
        <v>80172.095369457078</v>
      </c>
      <c r="J385" s="71">
        <f t="shared" si="224"/>
        <v>100215.11921182134</v>
      </c>
      <c r="K385" s="246">
        <f t="shared" si="196"/>
        <v>0</v>
      </c>
      <c r="L385" s="240"/>
      <c r="M385" s="73">
        <v>1000</v>
      </c>
      <c r="N385" s="180">
        <f t="shared" si="211"/>
        <v>0</v>
      </c>
      <c r="O385" s="178">
        <f t="shared" si="197"/>
        <v>0</v>
      </c>
      <c r="P385" s="177">
        <f t="shared" si="212"/>
        <v>0</v>
      </c>
      <c r="Q385" s="178">
        <f t="shared" si="198"/>
        <v>0</v>
      </c>
      <c r="R385" s="177">
        <f t="shared" si="212"/>
        <v>0</v>
      </c>
      <c r="S385" s="178">
        <f t="shared" si="199"/>
        <v>0</v>
      </c>
      <c r="T385" s="177">
        <f t="shared" si="213"/>
        <v>0</v>
      </c>
      <c r="U385" s="179">
        <f t="shared" si="200"/>
        <v>0</v>
      </c>
      <c r="V385" s="177">
        <f t="shared" si="214"/>
        <v>0</v>
      </c>
      <c r="W385" s="178">
        <f t="shared" si="201"/>
        <v>0</v>
      </c>
      <c r="X385" s="177">
        <f t="shared" si="215"/>
        <v>0</v>
      </c>
      <c r="Y385" s="178">
        <f t="shared" si="202"/>
        <v>0</v>
      </c>
      <c r="Z385" s="177">
        <f t="shared" si="216"/>
        <v>0</v>
      </c>
      <c r="AA385" s="178">
        <f t="shared" si="203"/>
        <v>0</v>
      </c>
      <c r="AB385" s="177">
        <f t="shared" si="217"/>
        <v>0</v>
      </c>
      <c r="AC385" s="178">
        <f t="shared" si="204"/>
        <v>0</v>
      </c>
      <c r="AD385" s="177">
        <f t="shared" si="218"/>
        <v>0</v>
      </c>
      <c r="AE385" s="179">
        <f t="shared" si="205"/>
        <v>0</v>
      </c>
      <c r="AF385" s="177">
        <f t="shared" si="218"/>
        <v>0</v>
      </c>
      <c r="AG385" s="178">
        <f t="shared" si="206"/>
        <v>0</v>
      </c>
      <c r="AH385" s="220">
        <f t="shared" si="219"/>
        <v>0</v>
      </c>
      <c r="AI385" s="179">
        <f t="shared" si="207"/>
        <v>0</v>
      </c>
      <c r="AJ385" s="177">
        <f t="shared" si="220"/>
        <v>0</v>
      </c>
      <c r="AK385" s="178">
        <f t="shared" si="208"/>
        <v>0</v>
      </c>
      <c r="AL385" s="177">
        <f t="shared" si="221"/>
        <v>0</v>
      </c>
      <c r="AM385" s="178">
        <f t="shared" si="209"/>
        <v>0</v>
      </c>
      <c r="AN385" s="220">
        <f t="shared" si="222"/>
        <v>0</v>
      </c>
      <c r="AO385" s="117">
        <f t="shared" si="210"/>
        <v>0</v>
      </c>
    </row>
    <row r="386" spans="1:41" s="139" customFormat="1" ht="15" customHeight="1" thickTop="1">
      <c r="A386" s="151" t="s">
        <v>762</v>
      </c>
      <c r="B386" s="129"/>
      <c r="C386" s="130"/>
      <c r="D386" s="131"/>
      <c r="E386" s="132"/>
      <c r="F386" s="133"/>
      <c r="G386" s="134"/>
      <c r="H386" s="135"/>
      <c r="I386" s="135"/>
      <c r="J386" s="135"/>
      <c r="K386" s="245"/>
      <c r="L386" s="136"/>
      <c r="M386" s="184"/>
      <c r="N386" s="201"/>
      <c r="O386" s="202"/>
      <c r="P386" s="187"/>
      <c r="Q386" s="185"/>
      <c r="R386" s="187"/>
      <c r="S386" s="185"/>
      <c r="T386" s="187"/>
      <c r="U386" s="136"/>
      <c r="V386" s="187"/>
      <c r="W386" s="185"/>
      <c r="X386" s="187"/>
      <c r="Y386" s="185"/>
      <c r="Z386" s="187"/>
      <c r="AA386" s="185"/>
      <c r="AB386" s="187"/>
      <c r="AC386" s="185"/>
      <c r="AD386" s="187"/>
      <c r="AE386" s="136"/>
      <c r="AF386" s="226"/>
      <c r="AG386" s="210"/>
      <c r="AH386" s="209"/>
      <c r="AI386" s="136"/>
      <c r="AJ386" s="226"/>
      <c r="AK386" s="210">
        <f t="shared" si="208"/>
        <v>0</v>
      </c>
      <c r="AL386" s="226"/>
      <c r="AM386" s="210">
        <f t="shared" si="209"/>
        <v>0</v>
      </c>
      <c r="AN386" s="209"/>
      <c r="AO386" s="138">
        <f t="shared" si="210"/>
        <v>0</v>
      </c>
    </row>
    <row r="387" spans="1:41" s="65" customFormat="1" ht="15" customHeight="1">
      <c r="A387" s="60">
        <v>1</v>
      </c>
      <c r="B387" s="40">
        <v>25422501</v>
      </c>
      <c r="C387" s="41" t="s">
        <v>366</v>
      </c>
      <c r="D387" s="78">
        <v>7</v>
      </c>
      <c r="E387" s="79">
        <v>0.37</v>
      </c>
      <c r="F387" s="106"/>
      <c r="G387" s="79"/>
      <c r="H387" s="82">
        <v>6901.3161828428601</v>
      </c>
      <c r="I387" s="82">
        <f>H387*1.03</f>
        <v>7108.3556683281458</v>
      </c>
      <c r="J387" s="83">
        <f>I387/0.8</f>
        <v>8885.4445854101814</v>
      </c>
      <c r="K387" s="242">
        <f t="shared" si="196"/>
        <v>0</v>
      </c>
      <c r="L387" s="237"/>
      <c r="M387" s="127">
        <v>2000</v>
      </c>
      <c r="N387" s="175">
        <f t="shared" si="211"/>
        <v>0</v>
      </c>
      <c r="O387" s="178">
        <f t="shared" si="197"/>
        <v>0</v>
      </c>
      <c r="P387" s="177">
        <f t="shared" si="212"/>
        <v>0</v>
      </c>
      <c r="Q387" s="178">
        <f t="shared" si="198"/>
        <v>0</v>
      </c>
      <c r="R387" s="177">
        <f t="shared" si="212"/>
        <v>0</v>
      </c>
      <c r="S387" s="178">
        <f t="shared" si="199"/>
        <v>0</v>
      </c>
      <c r="T387" s="177">
        <f t="shared" ref="T387:T425" si="225">U387/1.1</f>
        <v>0</v>
      </c>
      <c r="U387" s="179">
        <f t="shared" si="200"/>
        <v>0</v>
      </c>
      <c r="V387" s="177">
        <f t="shared" ref="V387:V425" si="226">W387/1.1</f>
        <v>0</v>
      </c>
      <c r="W387" s="178">
        <f t="shared" si="201"/>
        <v>0</v>
      </c>
      <c r="X387" s="177">
        <f t="shared" ref="X387:X425" si="227">Y387/1.1</f>
        <v>0</v>
      </c>
      <c r="Y387" s="178">
        <f t="shared" si="202"/>
        <v>0</v>
      </c>
      <c r="Z387" s="177">
        <f t="shared" ref="Z387:Z425" si="228">AA387/1.1</f>
        <v>0</v>
      </c>
      <c r="AA387" s="178">
        <f t="shared" si="203"/>
        <v>0</v>
      </c>
      <c r="AB387" s="177">
        <f t="shared" ref="AB387:AB425" si="229">AC387/1.1</f>
        <v>0</v>
      </c>
      <c r="AC387" s="178">
        <f t="shared" si="204"/>
        <v>0</v>
      </c>
      <c r="AD387" s="177">
        <f t="shared" ref="AD387:AF425" si="230">AE387/1.1</f>
        <v>0</v>
      </c>
      <c r="AE387" s="179">
        <f t="shared" si="205"/>
        <v>0</v>
      </c>
      <c r="AF387" s="177">
        <f t="shared" si="230"/>
        <v>0</v>
      </c>
      <c r="AG387" s="178">
        <f t="shared" si="206"/>
        <v>0</v>
      </c>
      <c r="AH387" s="220">
        <f t="shared" ref="AH387:AH425" si="231">AI387/1.1</f>
        <v>0</v>
      </c>
      <c r="AI387" s="179">
        <f t="shared" si="207"/>
        <v>0</v>
      </c>
      <c r="AJ387" s="177">
        <f t="shared" ref="AJ387:AJ425" si="232">AK387/1.1</f>
        <v>0</v>
      </c>
      <c r="AK387" s="178">
        <f t="shared" si="208"/>
        <v>0</v>
      </c>
      <c r="AL387" s="177">
        <f t="shared" ref="AL387:AL425" si="233">AM387/1.1</f>
        <v>0</v>
      </c>
      <c r="AM387" s="178">
        <f t="shared" si="209"/>
        <v>0</v>
      </c>
      <c r="AN387" s="220">
        <f t="shared" ref="AN387:AN425" si="234">AO387/1.1</f>
        <v>0</v>
      </c>
      <c r="AO387" s="117">
        <f t="shared" si="210"/>
        <v>0</v>
      </c>
    </row>
    <row r="388" spans="1:41" s="65" customFormat="1" ht="15" customHeight="1">
      <c r="A388" s="66">
        <v>2</v>
      </c>
      <c r="B388" s="42">
        <v>25422502</v>
      </c>
      <c r="C388" s="43" t="s">
        <v>367</v>
      </c>
      <c r="D388" s="74">
        <v>7</v>
      </c>
      <c r="E388" s="75">
        <v>0.42</v>
      </c>
      <c r="F388" s="55"/>
      <c r="G388" s="75"/>
      <c r="H388" s="63">
        <v>7737.0949085922375</v>
      </c>
      <c r="I388" s="63">
        <f t="shared" ref="I388:I425" si="235">H388*1.03</f>
        <v>7969.207755850005</v>
      </c>
      <c r="J388" s="64">
        <f t="shared" ref="J388:J425" si="236">I388/0.8</f>
        <v>9961.5096948125065</v>
      </c>
      <c r="K388" s="243">
        <f t="shared" si="196"/>
        <v>0</v>
      </c>
      <c r="L388" s="238"/>
      <c r="M388" s="47">
        <v>2000</v>
      </c>
      <c r="N388" s="175">
        <f t="shared" si="211"/>
        <v>0</v>
      </c>
      <c r="O388" s="178">
        <f t="shared" si="197"/>
        <v>0</v>
      </c>
      <c r="P388" s="177">
        <f t="shared" si="212"/>
        <v>0</v>
      </c>
      <c r="Q388" s="178">
        <f t="shared" si="198"/>
        <v>0</v>
      </c>
      <c r="R388" s="177">
        <f t="shared" si="212"/>
        <v>0</v>
      </c>
      <c r="S388" s="178">
        <f t="shared" si="199"/>
        <v>0</v>
      </c>
      <c r="T388" s="177">
        <f t="shared" si="225"/>
        <v>0</v>
      </c>
      <c r="U388" s="179">
        <f t="shared" si="200"/>
        <v>0</v>
      </c>
      <c r="V388" s="177">
        <f t="shared" si="226"/>
        <v>0</v>
      </c>
      <c r="W388" s="178">
        <f t="shared" si="201"/>
        <v>0</v>
      </c>
      <c r="X388" s="177">
        <f t="shared" si="227"/>
        <v>0</v>
      </c>
      <c r="Y388" s="178">
        <f t="shared" si="202"/>
        <v>0</v>
      </c>
      <c r="Z388" s="177">
        <f t="shared" si="228"/>
        <v>0</v>
      </c>
      <c r="AA388" s="178">
        <f t="shared" si="203"/>
        <v>0</v>
      </c>
      <c r="AB388" s="177">
        <f t="shared" si="229"/>
        <v>0</v>
      </c>
      <c r="AC388" s="178">
        <f t="shared" si="204"/>
        <v>0</v>
      </c>
      <c r="AD388" s="177">
        <f t="shared" si="230"/>
        <v>0</v>
      </c>
      <c r="AE388" s="179">
        <f t="shared" si="205"/>
        <v>0</v>
      </c>
      <c r="AF388" s="177">
        <f t="shared" si="230"/>
        <v>0</v>
      </c>
      <c r="AG388" s="178">
        <f t="shared" si="206"/>
        <v>0</v>
      </c>
      <c r="AH388" s="220">
        <f t="shared" si="231"/>
        <v>0</v>
      </c>
      <c r="AI388" s="179">
        <f t="shared" si="207"/>
        <v>0</v>
      </c>
      <c r="AJ388" s="177">
        <f t="shared" si="232"/>
        <v>0</v>
      </c>
      <c r="AK388" s="178">
        <f t="shared" si="208"/>
        <v>0</v>
      </c>
      <c r="AL388" s="177">
        <f t="shared" si="233"/>
        <v>0</v>
      </c>
      <c r="AM388" s="178">
        <f t="shared" si="209"/>
        <v>0</v>
      </c>
      <c r="AN388" s="220">
        <f t="shared" si="234"/>
        <v>0</v>
      </c>
      <c r="AO388" s="117">
        <f t="shared" si="210"/>
        <v>0</v>
      </c>
    </row>
    <row r="389" spans="1:41" s="65" customFormat="1" ht="15" customHeight="1">
      <c r="A389" s="66">
        <v>3</v>
      </c>
      <c r="B389" s="42">
        <v>25422503</v>
      </c>
      <c r="C389" s="43" t="s">
        <v>368</v>
      </c>
      <c r="D389" s="74">
        <v>7</v>
      </c>
      <c r="E389" s="75">
        <v>0.45</v>
      </c>
      <c r="F389" s="55"/>
      <c r="G389" s="75"/>
      <c r="H389" s="63">
        <v>8338.8436706705652</v>
      </c>
      <c r="I389" s="63">
        <f t="shared" si="235"/>
        <v>8589.0089807906825</v>
      </c>
      <c r="J389" s="64">
        <f t="shared" si="236"/>
        <v>10736.261225988352</v>
      </c>
      <c r="K389" s="243">
        <f t="shared" si="196"/>
        <v>0</v>
      </c>
      <c r="L389" s="238"/>
      <c r="M389" s="47">
        <v>2000</v>
      </c>
      <c r="N389" s="175">
        <f t="shared" si="211"/>
        <v>0</v>
      </c>
      <c r="O389" s="178">
        <f t="shared" si="197"/>
        <v>0</v>
      </c>
      <c r="P389" s="177">
        <f t="shared" si="212"/>
        <v>0</v>
      </c>
      <c r="Q389" s="178">
        <f t="shared" si="198"/>
        <v>0</v>
      </c>
      <c r="R389" s="177">
        <f t="shared" si="212"/>
        <v>0</v>
      </c>
      <c r="S389" s="178">
        <f t="shared" si="199"/>
        <v>0</v>
      </c>
      <c r="T389" s="177">
        <f t="shared" si="225"/>
        <v>0</v>
      </c>
      <c r="U389" s="179">
        <f t="shared" si="200"/>
        <v>0</v>
      </c>
      <c r="V389" s="177">
        <f t="shared" si="226"/>
        <v>0</v>
      </c>
      <c r="W389" s="178">
        <f t="shared" si="201"/>
        <v>0</v>
      </c>
      <c r="X389" s="177">
        <f t="shared" si="227"/>
        <v>0</v>
      </c>
      <c r="Y389" s="178">
        <f t="shared" si="202"/>
        <v>0</v>
      </c>
      <c r="Z389" s="177">
        <f t="shared" si="228"/>
        <v>0</v>
      </c>
      <c r="AA389" s="178">
        <f t="shared" si="203"/>
        <v>0</v>
      </c>
      <c r="AB389" s="177">
        <f t="shared" si="229"/>
        <v>0</v>
      </c>
      <c r="AC389" s="178">
        <f t="shared" si="204"/>
        <v>0</v>
      </c>
      <c r="AD389" s="177">
        <f t="shared" si="230"/>
        <v>0</v>
      </c>
      <c r="AE389" s="179">
        <f t="shared" si="205"/>
        <v>0</v>
      </c>
      <c r="AF389" s="177">
        <f t="shared" si="230"/>
        <v>0</v>
      </c>
      <c r="AG389" s="178">
        <f t="shared" si="206"/>
        <v>0</v>
      </c>
      <c r="AH389" s="220">
        <f t="shared" si="231"/>
        <v>0</v>
      </c>
      <c r="AI389" s="179">
        <f t="shared" si="207"/>
        <v>0</v>
      </c>
      <c r="AJ389" s="177">
        <f t="shared" si="232"/>
        <v>0</v>
      </c>
      <c r="AK389" s="178">
        <f t="shared" si="208"/>
        <v>0</v>
      </c>
      <c r="AL389" s="177">
        <f t="shared" si="233"/>
        <v>0</v>
      </c>
      <c r="AM389" s="178">
        <f t="shared" si="209"/>
        <v>0</v>
      </c>
      <c r="AN389" s="220">
        <f t="shared" si="234"/>
        <v>0</v>
      </c>
      <c r="AO389" s="117">
        <f t="shared" si="210"/>
        <v>0</v>
      </c>
    </row>
    <row r="390" spans="1:41" s="65" customFormat="1" ht="15" customHeight="1">
      <c r="A390" s="66">
        <v>4</v>
      </c>
      <c r="B390" s="42">
        <v>25422504</v>
      </c>
      <c r="C390" s="43" t="s">
        <v>369</v>
      </c>
      <c r="D390" s="74">
        <v>7</v>
      </c>
      <c r="E390" s="75">
        <v>0.52</v>
      </c>
      <c r="F390" s="55"/>
      <c r="G390" s="75"/>
      <c r="H390" s="63">
        <v>9676.7967183445799</v>
      </c>
      <c r="I390" s="63">
        <f t="shared" si="235"/>
        <v>9967.1006198949181</v>
      </c>
      <c r="J390" s="64">
        <f t="shared" si="236"/>
        <v>12458.875774868648</v>
      </c>
      <c r="K390" s="243">
        <f t="shared" si="196"/>
        <v>0</v>
      </c>
      <c r="L390" s="238"/>
      <c r="M390" s="47">
        <v>2000</v>
      </c>
      <c r="N390" s="175">
        <f t="shared" si="211"/>
        <v>0</v>
      </c>
      <c r="O390" s="178">
        <f t="shared" si="197"/>
        <v>0</v>
      </c>
      <c r="P390" s="177">
        <f t="shared" si="212"/>
        <v>0</v>
      </c>
      <c r="Q390" s="178">
        <f t="shared" si="198"/>
        <v>0</v>
      </c>
      <c r="R390" s="177">
        <f t="shared" si="212"/>
        <v>0</v>
      </c>
      <c r="S390" s="178">
        <f t="shared" si="199"/>
        <v>0</v>
      </c>
      <c r="T390" s="177">
        <f t="shared" si="225"/>
        <v>0</v>
      </c>
      <c r="U390" s="179">
        <f t="shared" si="200"/>
        <v>0</v>
      </c>
      <c r="V390" s="177">
        <f t="shared" si="226"/>
        <v>0</v>
      </c>
      <c r="W390" s="178">
        <f t="shared" si="201"/>
        <v>0</v>
      </c>
      <c r="X390" s="177">
        <f t="shared" si="227"/>
        <v>0</v>
      </c>
      <c r="Y390" s="178">
        <f t="shared" si="202"/>
        <v>0</v>
      </c>
      <c r="Z390" s="177">
        <f t="shared" si="228"/>
        <v>0</v>
      </c>
      <c r="AA390" s="178">
        <f t="shared" si="203"/>
        <v>0</v>
      </c>
      <c r="AB390" s="177">
        <f t="shared" si="229"/>
        <v>0</v>
      </c>
      <c r="AC390" s="178">
        <f t="shared" si="204"/>
        <v>0</v>
      </c>
      <c r="AD390" s="177">
        <f t="shared" si="230"/>
        <v>0</v>
      </c>
      <c r="AE390" s="179">
        <f t="shared" si="205"/>
        <v>0</v>
      </c>
      <c r="AF390" s="177">
        <f t="shared" si="230"/>
        <v>0</v>
      </c>
      <c r="AG390" s="178">
        <f t="shared" si="206"/>
        <v>0</v>
      </c>
      <c r="AH390" s="220">
        <f t="shared" si="231"/>
        <v>0</v>
      </c>
      <c r="AI390" s="179">
        <f t="shared" si="207"/>
        <v>0</v>
      </c>
      <c r="AJ390" s="177">
        <f t="shared" si="232"/>
        <v>0</v>
      </c>
      <c r="AK390" s="178">
        <f t="shared" si="208"/>
        <v>0</v>
      </c>
      <c r="AL390" s="177">
        <f t="shared" si="233"/>
        <v>0</v>
      </c>
      <c r="AM390" s="178">
        <f t="shared" si="209"/>
        <v>0</v>
      </c>
      <c r="AN390" s="220">
        <f t="shared" si="234"/>
        <v>0</v>
      </c>
      <c r="AO390" s="117">
        <f t="shared" si="210"/>
        <v>0</v>
      </c>
    </row>
    <row r="391" spans="1:41" s="65" customFormat="1" ht="15" customHeight="1">
      <c r="A391" s="66">
        <v>5</v>
      </c>
      <c r="B391" s="42">
        <v>25422505</v>
      </c>
      <c r="C391" s="43" t="s">
        <v>370</v>
      </c>
      <c r="D391" s="74">
        <v>7</v>
      </c>
      <c r="E391" s="75">
        <v>0.6</v>
      </c>
      <c r="F391" s="55"/>
      <c r="G391" s="75"/>
      <c r="H391" s="63">
        <v>11517.806926554882</v>
      </c>
      <c r="I391" s="63">
        <f t="shared" si="235"/>
        <v>11863.341134351529</v>
      </c>
      <c r="J391" s="64">
        <f t="shared" si="236"/>
        <v>14829.17641793941</v>
      </c>
      <c r="K391" s="243">
        <f t="shared" si="196"/>
        <v>0</v>
      </c>
      <c r="L391" s="238"/>
      <c r="M391" s="47">
        <v>2000</v>
      </c>
      <c r="N391" s="175">
        <f t="shared" si="211"/>
        <v>0</v>
      </c>
      <c r="O391" s="178">
        <f t="shared" si="197"/>
        <v>0</v>
      </c>
      <c r="P391" s="177">
        <f t="shared" si="212"/>
        <v>0</v>
      </c>
      <c r="Q391" s="178">
        <f t="shared" si="198"/>
        <v>0</v>
      </c>
      <c r="R391" s="177">
        <f t="shared" si="212"/>
        <v>0</v>
      </c>
      <c r="S391" s="178">
        <f t="shared" si="199"/>
        <v>0</v>
      </c>
      <c r="T391" s="177">
        <f t="shared" si="225"/>
        <v>0</v>
      </c>
      <c r="U391" s="179">
        <f t="shared" si="200"/>
        <v>0</v>
      </c>
      <c r="V391" s="177">
        <f t="shared" si="226"/>
        <v>0</v>
      </c>
      <c r="W391" s="178">
        <f t="shared" si="201"/>
        <v>0</v>
      </c>
      <c r="X391" s="177">
        <f t="shared" si="227"/>
        <v>0</v>
      </c>
      <c r="Y391" s="178">
        <f t="shared" si="202"/>
        <v>0</v>
      </c>
      <c r="Z391" s="177">
        <f t="shared" si="228"/>
        <v>0</v>
      </c>
      <c r="AA391" s="178">
        <f t="shared" si="203"/>
        <v>0</v>
      </c>
      <c r="AB391" s="177">
        <f t="shared" si="229"/>
        <v>0</v>
      </c>
      <c r="AC391" s="178">
        <f t="shared" si="204"/>
        <v>0</v>
      </c>
      <c r="AD391" s="177">
        <f t="shared" si="230"/>
        <v>0</v>
      </c>
      <c r="AE391" s="179">
        <f t="shared" si="205"/>
        <v>0</v>
      </c>
      <c r="AF391" s="177">
        <f t="shared" si="230"/>
        <v>0</v>
      </c>
      <c r="AG391" s="178">
        <f t="shared" si="206"/>
        <v>0</v>
      </c>
      <c r="AH391" s="220">
        <f t="shared" si="231"/>
        <v>0</v>
      </c>
      <c r="AI391" s="179">
        <f t="shared" si="207"/>
        <v>0</v>
      </c>
      <c r="AJ391" s="177">
        <f t="shared" si="232"/>
        <v>0</v>
      </c>
      <c r="AK391" s="178">
        <f t="shared" si="208"/>
        <v>0</v>
      </c>
      <c r="AL391" s="177">
        <f t="shared" si="233"/>
        <v>0</v>
      </c>
      <c r="AM391" s="178">
        <f t="shared" si="209"/>
        <v>0</v>
      </c>
      <c r="AN391" s="220">
        <f t="shared" si="234"/>
        <v>0</v>
      </c>
      <c r="AO391" s="117">
        <f t="shared" si="210"/>
        <v>0</v>
      </c>
    </row>
    <row r="392" spans="1:41" s="65" customFormat="1" ht="15" customHeight="1">
      <c r="A392" s="66">
        <v>6</v>
      </c>
      <c r="B392" s="42">
        <v>25422506</v>
      </c>
      <c r="C392" s="43" t="s">
        <v>371</v>
      </c>
      <c r="D392" s="74">
        <v>7</v>
      </c>
      <c r="E392" s="75">
        <v>0.67</v>
      </c>
      <c r="F392" s="55"/>
      <c r="G392" s="75"/>
      <c r="H392" s="63">
        <v>13226.127532268623</v>
      </c>
      <c r="I392" s="63">
        <f t="shared" si="235"/>
        <v>13622.911358236683</v>
      </c>
      <c r="J392" s="64">
        <f t="shared" si="236"/>
        <v>17028.639197795852</v>
      </c>
      <c r="K392" s="243">
        <f t="shared" si="196"/>
        <v>0</v>
      </c>
      <c r="L392" s="238"/>
      <c r="M392" s="47">
        <v>2000</v>
      </c>
      <c r="N392" s="175">
        <f t="shared" si="211"/>
        <v>0</v>
      </c>
      <c r="O392" s="178">
        <f t="shared" si="197"/>
        <v>0</v>
      </c>
      <c r="P392" s="177">
        <f t="shared" si="212"/>
        <v>0</v>
      </c>
      <c r="Q392" s="178">
        <f t="shared" si="198"/>
        <v>0</v>
      </c>
      <c r="R392" s="177">
        <f t="shared" si="212"/>
        <v>0</v>
      </c>
      <c r="S392" s="178">
        <f t="shared" si="199"/>
        <v>0</v>
      </c>
      <c r="T392" s="177">
        <f t="shared" si="225"/>
        <v>0</v>
      </c>
      <c r="U392" s="179">
        <f t="shared" si="200"/>
        <v>0</v>
      </c>
      <c r="V392" s="177">
        <f t="shared" si="226"/>
        <v>0</v>
      </c>
      <c r="W392" s="178">
        <f t="shared" si="201"/>
        <v>0</v>
      </c>
      <c r="X392" s="177">
        <f t="shared" si="227"/>
        <v>0</v>
      </c>
      <c r="Y392" s="178">
        <f t="shared" si="202"/>
        <v>0</v>
      </c>
      <c r="Z392" s="177">
        <f t="shared" si="228"/>
        <v>0</v>
      </c>
      <c r="AA392" s="178">
        <f t="shared" si="203"/>
        <v>0</v>
      </c>
      <c r="AB392" s="177">
        <f t="shared" si="229"/>
        <v>0</v>
      </c>
      <c r="AC392" s="178">
        <f t="shared" si="204"/>
        <v>0</v>
      </c>
      <c r="AD392" s="177">
        <f t="shared" si="230"/>
        <v>0</v>
      </c>
      <c r="AE392" s="179">
        <f t="shared" si="205"/>
        <v>0</v>
      </c>
      <c r="AF392" s="177">
        <f t="shared" si="230"/>
        <v>0</v>
      </c>
      <c r="AG392" s="178">
        <f t="shared" si="206"/>
        <v>0</v>
      </c>
      <c r="AH392" s="220">
        <f t="shared" si="231"/>
        <v>0</v>
      </c>
      <c r="AI392" s="179">
        <f t="shared" si="207"/>
        <v>0</v>
      </c>
      <c r="AJ392" s="177">
        <f t="shared" si="232"/>
        <v>0</v>
      </c>
      <c r="AK392" s="178">
        <f t="shared" si="208"/>
        <v>0</v>
      </c>
      <c r="AL392" s="177">
        <f t="shared" si="233"/>
        <v>0</v>
      </c>
      <c r="AM392" s="178">
        <f t="shared" si="209"/>
        <v>0</v>
      </c>
      <c r="AN392" s="220">
        <f t="shared" si="234"/>
        <v>0</v>
      </c>
      <c r="AO392" s="117">
        <f t="shared" si="210"/>
        <v>0</v>
      </c>
    </row>
    <row r="393" spans="1:41" s="65" customFormat="1" ht="15" customHeight="1">
      <c r="A393" s="66">
        <v>7</v>
      </c>
      <c r="B393" s="42">
        <v>25422507</v>
      </c>
      <c r="C393" s="43" t="s">
        <v>372</v>
      </c>
      <c r="D393" s="74">
        <v>7</v>
      </c>
      <c r="E393" s="75">
        <v>0.75</v>
      </c>
      <c r="F393" s="55"/>
      <c r="G393" s="75"/>
      <c r="H393" s="63">
        <v>15456.140153454708</v>
      </c>
      <c r="I393" s="63">
        <f t="shared" si="235"/>
        <v>15919.824358058349</v>
      </c>
      <c r="J393" s="64">
        <f t="shared" si="236"/>
        <v>19899.780447572935</v>
      </c>
      <c r="K393" s="243">
        <f t="shared" si="196"/>
        <v>0</v>
      </c>
      <c r="L393" s="238"/>
      <c r="M393" s="47">
        <v>2000</v>
      </c>
      <c r="N393" s="175">
        <f t="shared" si="211"/>
        <v>0</v>
      </c>
      <c r="O393" s="178">
        <f t="shared" si="197"/>
        <v>0</v>
      </c>
      <c r="P393" s="177">
        <f t="shared" si="212"/>
        <v>0</v>
      </c>
      <c r="Q393" s="178">
        <f t="shared" si="198"/>
        <v>0</v>
      </c>
      <c r="R393" s="177">
        <f t="shared" si="212"/>
        <v>0</v>
      </c>
      <c r="S393" s="178">
        <f t="shared" si="199"/>
        <v>0</v>
      </c>
      <c r="T393" s="177">
        <f t="shared" si="225"/>
        <v>0</v>
      </c>
      <c r="U393" s="179">
        <f t="shared" si="200"/>
        <v>0</v>
      </c>
      <c r="V393" s="177">
        <f t="shared" si="226"/>
        <v>0</v>
      </c>
      <c r="W393" s="178">
        <f t="shared" si="201"/>
        <v>0</v>
      </c>
      <c r="X393" s="177">
        <f t="shared" si="227"/>
        <v>0</v>
      </c>
      <c r="Y393" s="178">
        <f t="shared" si="202"/>
        <v>0</v>
      </c>
      <c r="Z393" s="177">
        <f t="shared" si="228"/>
        <v>0</v>
      </c>
      <c r="AA393" s="178">
        <f t="shared" si="203"/>
        <v>0</v>
      </c>
      <c r="AB393" s="177">
        <f t="shared" si="229"/>
        <v>0</v>
      </c>
      <c r="AC393" s="178">
        <f t="shared" si="204"/>
        <v>0</v>
      </c>
      <c r="AD393" s="177">
        <f t="shared" si="230"/>
        <v>0</v>
      </c>
      <c r="AE393" s="179">
        <f t="shared" si="205"/>
        <v>0</v>
      </c>
      <c r="AF393" s="177">
        <f t="shared" si="230"/>
        <v>0</v>
      </c>
      <c r="AG393" s="178">
        <f t="shared" si="206"/>
        <v>0</v>
      </c>
      <c r="AH393" s="220">
        <f t="shared" si="231"/>
        <v>0</v>
      </c>
      <c r="AI393" s="179">
        <f t="shared" si="207"/>
        <v>0</v>
      </c>
      <c r="AJ393" s="177">
        <f t="shared" si="232"/>
        <v>0</v>
      </c>
      <c r="AK393" s="178">
        <f t="shared" si="208"/>
        <v>0</v>
      </c>
      <c r="AL393" s="177">
        <f t="shared" si="233"/>
        <v>0</v>
      </c>
      <c r="AM393" s="178">
        <f t="shared" si="209"/>
        <v>0</v>
      </c>
      <c r="AN393" s="220">
        <f t="shared" si="234"/>
        <v>0</v>
      </c>
      <c r="AO393" s="117">
        <f t="shared" si="210"/>
        <v>0</v>
      </c>
    </row>
    <row r="394" spans="1:41" s="65" customFormat="1" ht="15" customHeight="1">
      <c r="A394" s="66">
        <v>8</v>
      </c>
      <c r="B394" s="42">
        <v>25422508</v>
      </c>
      <c r="C394" s="43" t="s">
        <v>373</v>
      </c>
      <c r="D394" s="74">
        <v>7</v>
      </c>
      <c r="E394" s="75">
        <v>0.8</v>
      </c>
      <c r="F394" s="55"/>
      <c r="G394" s="75"/>
      <c r="H394" s="63">
        <v>16909.141039916623</v>
      </c>
      <c r="I394" s="63">
        <f t="shared" si="235"/>
        <v>17416.415271114121</v>
      </c>
      <c r="J394" s="64">
        <f t="shared" si="236"/>
        <v>21770.519088892652</v>
      </c>
      <c r="K394" s="243">
        <f t="shared" si="196"/>
        <v>0</v>
      </c>
      <c r="L394" s="238"/>
      <c r="M394" s="47">
        <v>2000</v>
      </c>
      <c r="N394" s="175">
        <f t="shared" si="211"/>
        <v>0</v>
      </c>
      <c r="O394" s="178">
        <f t="shared" si="197"/>
        <v>0</v>
      </c>
      <c r="P394" s="177">
        <f t="shared" si="212"/>
        <v>0</v>
      </c>
      <c r="Q394" s="178">
        <f t="shared" si="198"/>
        <v>0</v>
      </c>
      <c r="R394" s="177">
        <f t="shared" si="212"/>
        <v>0</v>
      </c>
      <c r="S394" s="178">
        <f t="shared" si="199"/>
        <v>0</v>
      </c>
      <c r="T394" s="177">
        <f t="shared" si="225"/>
        <v>0</v>
      </c>
      <c r="U394" s="179">
        <f t="shared" si="200"/>
        <v>0</v>
      </c>
      <c r="V394" s="177">
        <f t="shared" si="226"/>
        <v>0</v>
      </c>
      <c r="W394" s="178">
        <f t="shared" si="201"/>
        <v>0</v>
      </c>
      <c r="X394" s="177">
        <f t="shared" si="227"/>
        <v>0</v>
      </c>
      <c r="Y394" s="178">
        <f t="shared" si="202"/>
        <v>0</v>
      </c>
      <c r="Z394" s="177">
        <f t="shared" si="228"/>
        <v>0</v>
      </c>
      <c r="AA394" s="178">
        <f t="shared" si="203"/>
        <v>0</v>
      </c>
      <c r="AB394" s="177">
        <f t="shared" si="229"/>
        <v>0</v>
      </c>
      <c r="AC394" s="178">
        <f t="shared" si="204"/>
        <v>0</v>
      </c>
      <c r="AD394" s="177">
        <f t="shared" si="230"/>
        <v>0</v>
      </c>
      <c r="AE394" s="179">
        <f t="shared" si="205"/>
        <v>0</v>
      </c>
      <c r="AF394" s="177">
        <f t="shared" si="230"/>
        <v>0</v>
      </c>
      <c r="AG394" s="178">
        <f t="shared" si="206"/>
        <v>0</v>
      </c>
      <c r="AH394" s="220">
        <f t="shared" si="231"/>
        <v>0</v>
      </c>
      <c r="AI394" s="179">
        <f t="shared" si="207"/>
        <v>0</v>
      </c>
      <c r="AJ394" s="177">
        <f t="shared" si="232"/>
        <v>0</v>
      </c>
      <c r="AK394" s="178">
        <f t="shared" si="208"/>
        <v>0</v>
      </c>
      <c r="AL394" s="177">
        <f t="shared" si="233"/>
        <v>0</v>
      </c>
      <c r="AM394" s="178">
        <f t="shared" si="209"/>
        <v>0</v>
      </c>
      <c r="AN394" s="220">
        <f t="shared" si="234"/>
        <v>0</v>
      </c>
      <c r="AO394" s="117">
        <f t="shared" si="210"/>
        <v>0</v>
      </c>
    </row>
    <row r="395" spans="1:41" s="65" customFormat="1" ht="15" customHeight="1">
      <c r="A395" s="66">
        <v>9</v>
      </c>
      <c r="B395" s="42">
        <v>25422509</v>
      </c>
      <c r="C395" s="43" t="s">
        <v>374</v>
      </c>
      <c r="D395" s="74">
        <v>7</v>
      </c>
      <c r="E395" s="75">
        <v>0.85</v>
      </c>
      <c r="F395" s="55"/>
      <c r="G395" s="75"/>
      <c r="H395" s="63">
        <v>18435.778891513961</v>
      </c>
      <c r="I395" s="63">
        <f t="shared" si="235"/>
        <v>18988.85225825938</v>
      </c>
      <c r="J395" s="64">
        <f t="shared" si="236"/>
        <v>23736.065322824223</v>
      </c>
      <c r="K395" s="243">
        <f t="shared" ref="K395:K458" si="237">L395/1.1</f>
        <v>0</v>
      </c>
      <c r="L395" s="238"/>
      <c r="M395" s="47">
        <v>2000</v>
      </c>
      <c r="N395" s="175">
        <f t="shared" si="211"/>
        <v>0</v>
      </c>
      <c r="O395" s="178">
        <f t="shared" si="197"/>
        <v>0</v>
      </c>
      <c r="P395" s="177">
        <f t="shared" si="212"/>
        <v>0</v>
      </c>
      <c r="Q395" s="178">
        <f t="shared" si="198"/>
        <v>0</v>
      </c>
      <c r="R395" s="177">
        <f t="shared" si="212"/>
        <v>0</v>
      </c>
      <c r="S395" s="178">
        <f t="shared" si="199"/>
        <v>0</v>
      </c>
      <c r="T395" s="177">
        <f t="shared" si="225"/>
        <v>0</v>
      </c>
      <c r="U395" s="179">
        <f t="shared" si="200"/>
        <v>0</v>
      </c>
      <c r="V395" s="177">
        <f t="shared" si="226"/>
        <v>0</v>
      </c>
      <c r="W395" s="178">
        <f t="shared" si="201"/>
        <v>0</v>
      </c>
      <c r="X395" s="177">
        <f t="shared" si="227"/>
        <v>0</v>
      </c>
      <c r="Y395" s="178">
        <f t="shared" si="202"/>
        <v>0</v>
      </c>
      <c r="Z395" s="177">
        <f t="shared" si="228"/>
        <v>0</v>
      </c>
      <c r="AA395" s="178">
        <f t="shared" si="203"/>
        <v>0</v>
      </c>
      <c r="AB395" s="177">
        <f t="shared" si="229"/>
        <v>0</v>
      </c>
      <c r="AC395" s="178">
        <f t="shared" si="204"/>
        <v>0</v>
      </c>
      <c r="AD395" s="177">
        <f t="shared" si="230"/>
        <v>0</v>
      </c>
      <c r="AE395" s="179">
        <f t="shared" si="205"/>
        <v>0</v>
      </c>
      <c r="AF395" s="177">
        <f t="shared" si="230"/>
        <v>0</v>
      </c>
      <c r="AG395" s="178">
        <f t="shared" si="206"/>
        <v>0</v>
      </c>
      <c r="AH395" s="220">
        <f t="shared" si="231"/>
        <v>0</v>
      </c>
      <c r="AI395" s="179">
        <f t="shared" si="207"/>
        <v>0</v>
      </c>
      <c r="AJ395" s="177">
        <f t="shared" si="232"/>
        <v>0</v>
      </c>
      <c r="AK395" s="178">
        <f t="shared" si="208"/>
        <v>0</v>
      </c>
      <c r="AL395" s="177">
        <f t="shared" si="233"/>
        <v>0</v>
      </c>
      <c r="AM395" s="178">
        <f t="shared" si="209"/>
        <v>0</v>
      </c>
      <c r="AN395" s="220">
        <f t="shared" si="234"/>
        <v>0</v>
      </c>
      <c r="AO395" s="117">
        <f t="shared" si="210"/>
        <v>0</v>
      </c>
    </row>
    <row r="396" spans="1:41" s="65" customFormat="1" ht="15" customHeight="1">
      <c r="A396" s="66">
        <v>10</v>
      </c>
      <c r="B396" s="42">
        <v>25422510</v>
      </c>
      <c r="C396" s="43" t="s">
        <v>375</v>
      </c>
      <c r="D396" s="74">
        <v>7</v>
      </c>
      <c r="E396" s="75">
        <v>0.95</v>
      </c>
      <c r="F396" s="55"/>
      <c r="G396" s="75"/>
      <c r="H396" s="63">
        <v>21863.841321860156</v>
      </c>
      <c r="I396" s="63">
        <f t="shared" si="235"/>
        <v>22519.756561515962</v>
      </c>
      <c r="J396" s="64">
        <f t="shared" si="236"/>
        <v>28149.695701894951</v>
      </c>
      <c r="K396" s="243">
        <f t="shared" si="237"/>
        <v>0</v>
      </c>
      <c r="L396" s="238"/>
      <c r="M396" s="47">
        <v>2000</v>
      </c>
      <c r="N396" s="175">
        <f t="shared" si="211"/>
        <v>0</v>
      </c>
      <c r="O396" s="178">
        <f t="shared" ref="O396:O459" si="238">L396-L396*10/100</f>
        <v>0</v>
      </c>
      <c r="P396" s="177">
        <f t="shared" si="212"/>
        <v>0</v>
      </c>
      <c r="Q396" s="178">
        <f t="shared" ref="Q396:Q459" si="239">L396-L396*11/100</f>
        <v>0</v>
      </c>
      <c r="R396" s="177">
        <f t="shared" si="212"/>
        <v>0</v>
      </c>
      <c r="S396" s="178">
        <f t="shared" ref="S396:S459" si="240">L396-L396*12/100</f>
        <v>0</v>
      </c>
      <c r="T396" s="177">
        <f t="shared" si="225"/>
        <v>0</v>
      </c>
      <c r="U396" s="179">
        <f t="shared" ref="U396:U459" si="241">L396-L396*13/100</f>
        <v>0</v>
      </c>
      <c r="V396" s="177">
        <f t="shared" si="226"/>
        <v>0</v>
      </c>
      <c r="W396" s="178">
        <f t="shared" ref="W396:W459" si="242">L396-L396*14/100</f>
        <v>0</v>
      </c>
      <c r="X396" s="177">
        <f t="shared" si="227"/>
        <v>0</v>
      </c>
      <c r="Y396" s="178">
        <f t="shared" ref="Y396:Y459" si="243">L396-L396*15/100</f>
        <v>0</v>
      </c>
      <c r="Z396" s="177">
        <f t="shared" si="228"/>
        <v>0</v>
      </c>
      <c r="AA396" s="178">
        <f t="shared" ref="AA396:AA459" si="244">L396-L396*16/100</f>
        <v>0</v>
      </c>
      <c r="AB396" s="177">
        <f t="shared" si="229"/>
        <v>0</v>
      </c>
      <c r="AC396" s="178">
        <f t="shared" ref="AC396:AC459" si="245">L396-L396*17/100</f>
        <v>0</v>
      </c>
      <c r="AD396" s="177">
        <f t="shared" si="230"/>
        <v>0</v>
      </c>
      <c r="AE396" s="179">
        <f t="shared" ref="AE396:AE459" si="246">L396-L396*18/100</f>
        <v>0</v>
      </c>
      <c r="AF396" s="177">
        <f t="shared" si="230"/>
        <v>0</v>
      </c>
      <c r="AG396" s="178">
        <f t="shared" ref="AG396:AG459" si="247">L396-L396*19/100</f>
        <v>0</v>
      </c>
      <c r="AH396" s="220">
        <f t="shared" si="231"/>
        <v>0</v>
      </c>
      <c r="AI396" s="179">
        <f t="shared" ref="AI396:AI459" si="248">L396-L396*20/100</f>
        <v>0</v>
      </c>
      <c r="AJ396" s="177">
        <f t="shared" si="232"/>
        <v>0</v>
      </c>
      <c r="AK396" s="178">
        <f t="shared" ref="AK396:AK459" si="249">L396-L396*21/100</f>
        <v>0</v>
      </c>
      <c r="AL396" s="177">
        <f t="shared" si="233"/>
        <v>0</v>
      </c>
      <c r="AM396" s="178">
        <f t="shared" ref="AM396:AM459" si="250">L396-L396*22/100</f>
        <v>0</v>
      </c>
      <c r="AN396" s="220">
        <f t="shared" si="234"/>
        <v>0</v>
      </c>
      <c r="AO396" s="117">
        <f t="shared" ref="AO396:AO459" si="251">L396-L396*23/100</f>
        <v>0</v>
      </c>
    </row>
    <row r="397" spans="1:41" s="65" customFormat="1" ht="15" customHeight="1">
      <c r="A397" s="66">
        <v>11</v>
      </c>
      <c r="B397" s="42">
        <v>25422511</v>
      </c>
      <c r="C397" s="43" t="s">
        <v>376</v>
      </c>
      <c r="D397" s="74">
        <v>7</v>
      </c>
      <c r="E397" s="75">
        <v>1</v>
      </c>
      <c r="F397" s="55"/>
      <c r="G397" s="75"/>
      <c r="H397" s="63">
        <v>23643.9529632989</v>
      </c>
      <c r="I397" s="63">
        <f t="shared" si="235"/>
        <v>24353.271552197868</v>
      </c>
      <c r="J397" s="64">
        <f t="shared" si="236"/>
        <v>30441.589440247335</v>
      </c>
      <c r="K397" s="243">
        <f t="shared" si="237"/>
        <v>0</v>
      </c>
      <c r="L397" s="238"/>
      <c r="M397" s="47">
        <v>2000</v>
      </c>
      <c r="N397" s="175">
        <f t="shared" si="211"/>
        <v>0</v>
      </c>
      <c r="O397" s="178">
        <f t="shared" si="238"/>
        <v>0</v>
      </c>
      <c r="P397" s="177">
        <f t="shared" si="212"/>
        <v>0</v>
      </c>
      <c r="Q397" s="178">
        <f t="shared" si="239"/>
        <v>0</v>
      </c>
      <c r="R397" s="177">
        <f t="shared" si="212"/>
        <v>0</v>
      </c>
      <c r="S397" s="178">
        <f t="shared" si="240"/>
        <v>0</v>
      </c>
      <c r="T397" s="177">
        <f t="shared" si="225"/>
        <v>0</v>
      </c>
      <c r="U397" s="179">
        <f t="shared" si="241"/>
        <v>0</v>
      </c>
      <c r="V397" s="177">
        <f t="shared" si="226"/>
        <v>0</v>
      </c>
      <c r="W397" s="178">
        <f t="shared" si="242"/>
        <v>0</v>
      </c>
      <c r="X397" s="177">
        <f t="shared" si="227"/>
        <v>0</v>
      </c>
      <c r="Y397" s="178">
        <f t="shared" si="243"/>
        <v>0</v>
      </c>
      <c r="Z397" s="177">
        <f t="shared" si="228"/>
        <v>0</v>
      </c>
      <c r="AA397" s="178">
        <f t="shared" si="244"/>
        <v>0</v>
      </c>
      <c r="AB397" s="177">
        <f t="shared" si="229"/>
        <v>0</v>
      </c>
      <c r="AC397" s="178">
        <f t="shared" si="245"/>
        <v>0</v>
      </c>
      <c r="AD397" s="177">
        <f t="shared" si="230"/>
        <v>0</v>
      </c>
      <c r="AE397" s="179">
        <f t="shared" si="246"/>
        <v>0</v>
      </c>
      <c r="AF397" s="177">
        <f t="shared" si="230"/>
        <v>0</v>
      </c>
      <c r="AG397" s="178">
        <f t="shared" si="247"/>
        <v>0</v>
      </c>
      <c r="AH397" s="220">
        <f t="shared" si="231"/>
        <v>0</v>
      </c>
      <c r="AI397" s="179">
        <f t="shared" si="248"/>
        <v>0</v>
      </c>
      <c r="AJ397" s="177">
        <f t="shared" si="232"/>
        <v>0</v>
      </c>
      <c r="AK397" s="178">
        <f t="shared" si="249"/>
        <v>0</v>
      </c>
      <c r="AL397" s="177">
        <f t="shared" si="233"/>
        <v>0</v>
      </c>
      <c r="AM397" s="178">
        <f t="shared" si="250"/>
        <v>0</v>
      </c>
      <c r="AN397" s="220">
        <f t="shared" si="234"/>
        <v>0</v>
      </c>
      <c r="AO397" s="117">
        <f t="shared" si="251"/>
        <v>0</v>
      </c>
    </row>
    <row r="398" spans="1:41" s="65" customFormat="1" ht="15" customHeight="1">
      <c r="A398" s="66">
        <v>12</v>
      </c>
      <c r="B398" s="42">
        <v>25422512</v>
      </c>
      <c r="C398" s="43" t="s">
        <v>377</v>
      </c>
      <c r="D398" s="74">
        <v>7</v>
      </c>
      <c r="E398" s="75">
        <v>1.05</v>
      </c>
      <c r="F398" s="55"/>
      <c r="G398" s="75"/>
      <c r="H398" s="63">
        <v>24566.186250405732</v>
      </c>
      <c r="I398" s="63">
        <f t="shared" si="235"/>
        <v>25303.171837917904</v>
      </c>
      <c r="J398" s="64">
        <f t="shared" si="236"/>
        <v>31628.964797397377</v>
      </c>
      <c r="K398" s="243">
        <f t="shared" si="237"/>
        <v>0</v>
      </c>
      <c r="L398" s="238"/>
      <c r="M398" s="47">
        <v>2000</v>
      </c>
      <c r="N398" s="175">
        <f t="shared" si="211"/>
        <v>0</v>
      </c>
      <c r="O398" s="178">
        <f t="shared" si="238"/>
        <v>0</v>
      </c>
      <c r="P398" s="177">
        <f t="shared" si="212"/>
        <v>0</v>
      </c>
      <c r="Q398" s="178">
        <f t="shared" si="239"/>
        <v>0</v>
      </c>
      <c r="R398" s="177">
        <f t="shared" si="212"/>
        <v>0</v>
      </c>
      <c r="S398" s="178">
        <f t="shared" si="240"/>
        <v>0</v>
      </c>
      <c r="T398" s="177">
        <f t="shared" si="225"/>
        <v>0</v>
      </c>
      <c r="U398" s="179">
        <f t="shared" si="241"/>
        <v>0</v>
      </c>
      <c r="V398" s="177">
        <f t="shared" si="226"/>
        <v>0</v>
      </c>
      <c r="W398" s="178">
        <f t="shared" si="242"/>
        <v>0</v>
      </c>
      <c r="X398" s="177">
        <f t="shared" si="227"/>
        <v>0</v>
      </c>
      <c r="Y398" s="178">
        <f t="shared" si="243"/>
        <v>0</v>
      </c>
      <c r="Z398" s="177">
        <f t="shared" si="228"/>
        <v>0</v>
      </c>
      <c r="AA398" s="178">
        <f t="shared" si="244"/>
        <v>0</v>
      </c>
      <c r="AB398" s="177">
        <f t="shared" si="229"/>
        <v>0</v>
      </c>
      <c r="AC398" s="178">
        <f t="shared" si="245"/>
        <v>0</v>
      </c>
      <c r="AD398" s="177">
        <f t="shared" si="230"/>
        <v>0</v>
      </c>
      <c r="AE398" s="179">
        <f t="shared" si="246"/>
        <v>0</v>
      </c>
      <c r="AF398" s="177">
        <f t="shared" si="230"/>
        <v>0</v>
      </c>
      <c r="AG398" s="178">
        <f t="shared" si="247"/>
        <v>0</v>
      </c>
      <c r="AH398" s="220">
        <f t="shared" si="231"/>
        <v>0</v>
      </c>
      <c r="AI398" s="179">
        <f t="shared" si="248"/>
        <v>0</v>
      </c>
      <c r="AJ398" s="177">
        <f t="shared" si="232"/>
        <v>0</v>
      </c>
      <c r="AK398" s="178">
        <f t="shared" si="249"/>
        <v>0</v>
      </c>
      <c r="AL398" s="177">
        <f t="shared" si="233"/>
        <v>0</v>
      </c>
      <c r="AM398" s="178">
        <f t="shared" si="250"/>
        <v>0</v>
      </c>
      <c r="AN398" s="220">
        <f t="shared" si="234"/>
        <v>0</v>
      </c>
      <c r="AO398" s="117">
        <f t="shared" si="251"/>
        <v>0</v>
      </c>
    </row>
    <row r="399" spans="1:41" s="65" customFormat="1" ht="15" customHeight="1">
      <c r="A399" s="66">
        <v>13</v>
      </c>
      <c r="B399" s="42">
        <v>25422513</v>
      </c>
      <c r="C399" s="43" t="s">
        <v>378</v>
      </c>
      <c r="D399" s="74">
        <v>7</v>
      </c>
      <c r="E399" s="75">
        <v>1.1299999999999999</v>
      </c>
      <c r="F399" s="55"/>
      <c r="G399" s="75"/>
      <c r="H399" s="63">
        <v>27843.964782790052</v>
      </c>
      <c r="I399" s="63">
        <f t="shared" si="235"/>
        <v>28679.283726273756</v>
      </c>
      <c r="J399" s="64">
        <f t="shared" si="236"/>
        <v>35849.104657842196</v>
      </c>
      <c r="K399" s="243">
        <f t="shared" si="237"/>
        <v>0</v>
      </c>
      <c r="L399" s="238"/>
      <c r="M399" s="47">
        <v>2000</v>
      </c>
      <c r="N399" s="175">
        <f t="shared" si="211"/>
        <v>0</v>
      </c>
      <c r="O399" s="178">
        <f t="shared" si="238"/>
        <v>0</v>
      </c>
      <c r="P399" s="177">
        <f t="shared" si="212"/>
        <v>0</v>
      </c>
      <c r="Q399" s="178">
        <f t="shared" si="239"/>
        <v>0</v>
      </c>
      <c r="R399" s="177">
        <f t="shared" si="212"/>
        <v>0</v>
      </c>
      <c r="S399" s="178">
        <f t="shared" si="240"/>
        <v>0</v>
      </c>
      <c r="T399" s="177">
        <f t="shared" si="225"/>
        <v>0</v>
      </c>
      <c r="U399" s="179">
        <f t="shared" si="241"/>
        <v>0</v>
      </c>
      <c r="V399" s="177">
        <f t="shared" si="226"/>
        <v>0</v>
      </c>
      <c r="W399" s="178">
        <f t="shared" si="242"/>
        <v>0</v>
      </c>
      <c r="X399" s="177">
        <f t="shared" si="227"/>
        <v>0</v>
      </c>
      <c r="Y399" s="178">
        <f t="shared" si="243"/>
        <v>0</v>
      </c>
      <c r="Z399" s="177">
        <f t="shared" si="228"/>
        <v>0</v>
      </c>
      <c r="AA399" s="178">
        <f t="shared" si="244"/>
        <v>0</v>
      </c>
      <c r="AB399" s="177">
        <f t="shared" si="229"/>
        <v>0</v>
      </c>
      <c r="AC399" s="178">
        <f t="shared" si="245"/>
        <v>0</v>
      </c>
      <c r="AD399" s="177">
        <f t="shared" si="230"/>
        <v>0</v>
      </c>
      <c r="AE399" s="179">
        <f t="shared" si="246"/>
        <v>0</v>
      </c>
      <c r="AF399" s="177">
        <f t="shared" si="230"/>
        <v>0</v>
      </c>
      <c r="AG399" s="178">
        <f t="shared" si="247"/>
        <v>0</v>
      </c>
      <c r="AH399" s="220">
        <f t="shared" si="231"/>
        <v>0</v>
      </c>
      <c r="AI399" s="179">
        <f t="shared" si="248"/>
        <v>0</v>
      </c>
      <c r="AJ399" s="177">
        <f t="shared" si="232"/>
        <v>0</v>
      </c>
      <c r="AK399" s="178">
        <f t="shared" si="249"/>
        <v>0</v>
      </c>
      <c r="AL399" s="177">
        <f t="shared" si="233"/>
        <v>0</v>
      </c>
      <c r="AM399" s="178">
        <f t="shared" si="250"/>
        <v>0</v>
      </c>
      <c r="AN399" s="220">
        <f t="shared" si="234"/>
        <v>0</v>
      </c>
      <c r="AO399" s="117">
        <f t="shared" si="251"/>
        <v>0</v>
      </c>
    </row>
    <row r="400" spans="1:41" s="65" customFormat="1" ht="15" customHeight="1">
      <c r="A400" s="66">
        <v>14</v>
      </c>
      <c r="B400" s="42">
        <v>25422514</v>
      </c>
      <c r="C400" s="43" t="s">
        <v>379</v>
      </c>
      <c r="D400" s="74">
        <v>7</v>
      </c>
      <c r="E400" s="75">
        <v>1.2</v>
      </c>
      <c r="F400" s="55"/>
      <c r="G400" s="75"/>
      <c r="H400" s="63">
        <v>30664.059764475496</v>
      </c>
      <c r="I400" s="63">
        <f t="shared" si="235"/>
        <v>31583.981557409763</v>
      </c>
      <c r="J400" s="64">
        <f t="shared" si="236"/>
        <v>39479.976946762203</v>
      </c>
      <c r="K400" s="243">
        <f t="shared" si="237"/>
        <v>0</v>
      </c>
      <c r="L400" s="238"/>
      <c r="M400" s="47">
        <v>2000</v>
      </c>
      <c r="N400" s="175">
        <f t="shared" si="211"/>
        <v>0</v>
      </c>
      <c r="O400" s="178">
        <f t="shared" si="238"/>
        <v>0</v>
      </c>
      <c r="P400" s="177">
        <f t="shared" si="212"/>
        <v>0</v>
      </c>
      <c r="Q400" s="178">
        <f t="shared" si="239"/>
        <v>0</v>
      </c>
      <c r="R400" s="177">
        <f t="shared" si="212"/>
        <v>0</v>
      </c>
      <c r="S400" s="178">
        <f t="shared" si="240"/>
        <v>0</v>
      </c>
      <c r="T400" s="177">
        <f t="shared" si="225"/>
        <v>0</v>
      </c>
      <c r="U400" s="179">
        <f t="shared" si="241"/>
        <v>0</v>
      </c>
      <c r="V400" s="177">
        <f t="shared" si="226"/>
        <v>0</v>
      </c>
      <c r="W400" s="178">
        <f t="shared" si="242"/>
        <v>0</v>
      </c>
      <c r="X400" s="177">
        <f t="shared" si="227"/>
        <v>0</v>
      </c>
      <c r="Y400" s="178">
        <f t="shared" si="243"/>
        <v>0</v>
      </c>
      <c r="Z400" s="177">
        <f t="shared" si="228"/>
        <v>0</v>
      </c>
      <c r="AA400" s="178">
        <f t="shared" si="244"/>
        <v>0</v>
      </c>
      <c r="AB400" s="177">
        <f t="shared" si="229"/>
        <v>0</v>
      </c>
      <c r="AC400" s="178">
        <f t="shared" si="245"/>
        <v>0</v>
      </c>
      <c r="AD400" s="177">
        <f t="shared" si="230"/>
        <v>0</v>
      </c>
      <c r="AE400" s="179">
        <f t="shared" si="246"/>
        <v>0</v>
      </c>
      <c r="AF400" s="177">
        <f t="shared" si="230"/>
        <v>0</v>
      </c>
      <c r="AG400" s="178">
        <f t="shared" si="247"/>
        <v>0</v>
      </c>
      <c r="AH400" s="220">
        <f t="shared" si="231"/>
        <v>0</v>
      </c>
      <c r="AI400" s="179">
        <f t="shared" si="248"/>
        <v>0</v>
      </c>
      <c r="AJ400" s="177">
        <f t="shared" si="232"/>
        <v>0</v>
      </c>
      <c r="AK400" s="178">
        <f t="shared" si="249"/>
        <v>0</v>
      </c>
      <c r="AL400" s="177">
        <f t="shared" si="233"/>
        <v>0</v>
      </c>
      <c r="AM400" s="178">
        <f t="shared" si="250"/>
        <v>0</v>
      </c>
      <c r="AN400" s="220">
        <f t="shared" si="234"/>
        <v>0</v>
      </c>
      <c r="AO400" s="117">
        <f t="shared" si="251"/>
        <v>0</v>
      </c>
    </row>
    <row r="401" spans="1:41" s="65" customFormat="1" ht="15" customHeight="1">
      <c r="A401" s="66">
        <v>15</v>
      </c>
      <c r="B401" s="42">
        <v>25422515</v>
      </c>
      <c r="C401" s="43" t="s">
        <v>380</v>
      </c>
      <c r="D401" s="74">
        <v>7</v>
      </c>
      <c r="E401" s="75">
        <v>1.35</v>
      </c>
      <c r="F401" s="55"/>
      <c r="G401" s="75"/>
      <c r="H401" s="63">
        <v>37219.134463313625</v>
      </c>
      <c r="I401" s="63">
        <f t="shared" si="235"/>
        <v>38335.708497213032</v>
      </c>
      <c r="J401" s="64">
        <f t="shared" si="236"/>
        <v>47919.635621516289</v>
      </c>
      <c r="K401" s="243">
        <f t="shared" si="237"/>
        <v>0</v>
      </c>
      <c r="L401" s="238"/>
      <c r="M401" s="47">
        <v>2000</v>
      </c>
      <c r="N401" s="175">
        <f t="shared" si="211"/>
        <v>0</v>
      </c>
      <c r="O401" s="178">
        <f t="shared" si="238"/>
        <v>0</v>
      </c>
      <c r="P401" s="177">
        <f t="shared" si="212"/>
        <v>0</v>
      </c>
      <c r="Q401" s="178">
        <f t="shared" si="239"/>
        <v>0</v>
      </c>
      <c r="R401" s="177">
        <f t="shared" si="212"/>
        <v>0</v>
      </c>
      <c r="S401" s="178">
        <f t="shared" si="240"/>
        <v>0</v>
      </c>
      <c r="T401" s="177">
        <f t="shared" si="225"/>
        <v>0</v>
      </c>
      <c r="U401" s="179">
        <f t="shared" si="241"/>
        <v>0</v>
      </c>
      <c r="V401" s="177">
        <f t="shared" si="226"/>
        <v>0</v>
      </c>
      <c r="W401" s="178">
        <f t="shared" si="242"/>
        <v>0</v>
      </c>
      <c r="X401" s="177">
        <f t="shared" si="227"/>
        <v>0</v>
      </c>
      <c r="Y401" s="178">
        <f t="shared" si="243"/>
        <v>0</v>
      </c>
      <c r="Z401" s="177">
        <f t="shared" si="228"/>
        <v>0</v>
      </c>
      <c r="AA401" s="178">
        <f t="shared" si="244"/>
        <v>0</v>
      </c>
      <c r="AB401" s="177">
        <f t="shared" si="229"/>
        <v>0</v>
      </c>
      <c r="AC401" s="178">
        <f t="shared" si="245"/>
        <v>0</v>
      </c>
      <c r="AD401" s="177">
        <f t="shared" si="230"/>
        <v>0</v>
      </c>
      <c r="AE401" s="179">
        <f t="shared" si="246"/>
        <v>0</v>
      </c>
      <c r="AF401" s="177">
        <f t="shared" si="230"/>
        <v>0</v>
      </c>
      <c r="AG401" s="178">
        <f t="shared" si="247"/>
        <v>0</v>
      </c>
      <c r="AH401" s="220">
        <f t="shared" si="231"/>
        <v>0</v>
      </c>
      <c r="AI401" s="179">
        <f t="shared" si="248"/>
        <v>0</v>
      </c>
      <c r="AJ401" s="177">
        <f t="shared" si="232"/>
        <v>0</v>
      </c>
      <c r="AK401" s="178">
        <f t="shared" si="249"/>
        <v>0</v>
      </c>
      <c r="AL401" s="177">
        <f t="shared" si="233"/>
        <v>0</v>
      </c>
      <c r="AM401" s="178">
        <f t="shared" si="250"/>
        <v>0</v>
      </c>
      <c r="AN401" s="220">
        <f t="shared" si="234"/>
        <v>0</v>
      </c>
      <c r="AO401" s="117">
        <f t="shared" si="251"/>
        <v>0</v>
      </c>
    </row>
    <row r="402" spans="1:41" s="65" customFormat="1" ht="15" customHeight="1">
      <c r="A402" s="66">
        <v>16</v>
      </c>
      <c r="B402" s="42">
        <v>25422516</v>
      </c>
      <c r="C402" s="43" t="s">
        <v>381</v>
      </c>
      <c r="D402" s="74">
        <v>7</v>
      </c>
      <c r="E402" s="75">
        <v>1.4</v>
      </c>
      <c r="F402" s="55"/>
      <c r="G402" s="75"/>
      <c r="H402" s="63">
        <v>39740.132930878674</v>
      </c>
      <c r="I402" s="63">
        <f t="shared" si="235"/>
        <v>40932.336918805035</v>
      </c>
      <c r="J402" s="64">
        <f t="shared" si="236"/>
        <v>51165.421148506292</v>
      </c>
      <c r="K402" s="243">
        <f t="shared" si="237"/>
        <v>0</v>
      </c>
      <c r="L402" s="238"/>
      <c r="M402" s="47">
        <v>2000</v>
      </c>
      <c r="N402" s="175">
        <f t="shared" si="211"/>
        <v>0</v>
      </c>
      <c r="O402" s="178">
        <f t="shared" si="238"/>
        <v>0</v>
      </c>
      <c r="P402" s="177">
        <f t="shared" si="212"/>
        <v>0</v>
      </c>
      <c r="Q402" s="178">
        <f t="shared" si="239"/>
        <v>0</v>
      </c>
      <c r="R402" s="177">
        <f t="shared" si="212"/>
        <v>0</v>
      </c>
      <c r="S402" s="178">
        <f t="shared" si="240"/>
        <v>0</v>
      </c>
      <c r="T402" s="177">
        <f t="shared" si="225"/>
        <v>0</v>
      </c>
      <c r="U402" s="179">
        <f t="shared" si="241"/>
        <v>0</v>
      </c>
      <c r="V402" s="177">
        <f t="shared" si="226"/>
        <v>0</v>
      </c>
      <c r="W402" s="178">
        <f t="shared" si="242"/>
        <v>0</v>
      </c>
      <c r="X402" s="177">
        <f t="shared" si="227"/>
        <v>0</v>
      </c>
      <c r="Y402" s="178">
        <f t="shared" si="243"/>
        <v>0</v>
      </c>
      <c r="Z402" s="177">
        <f t="shared" si="228"/>
        <v>0</v>
      </c>
      <c r="AA402" s="178">
        <f t="shared" si="244"/>
        <v>0</v>
      </c>
      <c r="AB402" s="177">
        <f t="shared" si="229"/>
        <v>0</v>
      </c>
      <c r="AC402" s="178">
        <f t="shared" si="245"/>
        <v>0</v>
      </c>
      <c r="AD402" s="177">
        <f t="shared" si="230"/>
        <v>0</v>
      </c>
      <c r="AE402" s="179">
        <f t="shared" si="246"/>
        <v>0</v>
      </c>
      <c r="AF402" s="177">
        <f t="shared" si="230"/>
        <v>0</v>
      </c>
      <c r="AG402" s="178">
        <f t="shared" si="247"/>
        <v>0</v>
      </c>
      <c r="AH402" s="220">
        <f t="shared" si="231"/>
        <v>0</v>
      </c>
      <c r="AI402" s="179">
        <f t="shared" si="248"/>
        <v>0</v>
      </c>
      <c r="AJ402" s="177">
        <f t="shared" si="232"/>
        <v>0</v>
      </c>
      <c r="AK402" s="178">
        <f t="shared" si="249"/>
        <v>0</v>
      </c>
      <c r="AL402" s="177">
        <f t="shared" si="233"/>
        <v>0</v>
      </c>
      <c r="AM402" s="178">
        <f t="shared" si="250"/>
        <v>0</v>
      </c>
      <c r="AN402" s="220">
        <f t="shared" si="234"/>
        <v>0</v>
      </c>
      <c r="AO402" s="117">
        <f t="shared" si="251"/>
        <v>0</v>
      </c>
    </row>
    <row r="403" spans="1:41" s="65" customFormat="1" ht="15" customHeight="1">
      <c r="A403" s="66">
        <v>17</v>
      </c>
      <c r="B403" s="42">
        <v>25422517</v>
      </c>
      <c r="C403" s="43" t="s">
        <v>382</v>
      </c>
      <c r="D403" s="74">
        <v>7</v>
      </c>
      <c r="E403" s="75">
        <v>1.6</v>
      </c>
      <c r="F403" s="55"/>
      <c r="G403" s="75"/>
      <c r="H403" s="63">
        <v>49963.937957614005</v>
      </c>
      <c r="I403" s="63">
        <f t="shared" si="235"/>
        <v>51462.856096342424</v>
      </c>
      <c r="J403" s="64">
        <f t="shared" si="236"/>
        <v>64328.570120428027</v>
      </c>
      <c r="K403" s="243">
        <f t="shared" si="237"/>
        <v>0</v>
      </c>
      <c r="L403" s="238"/>
      <c r="M403" s="47">
        <v>1000</v>
      </c>
      <c r="N403" s="175">
        <f t="shared" si="211"/>
        <v>0</v>
      </c>
      <c r="O403" s="178">
        <f t="shared" si="238"/>
        <v>0</v>
      </c>
      <c r="P403" s="177">
        <f t="shared" si="212"/>
        <v>0</v>
      </c>
      <c r="Q403" s="178">
        <f t="shared" si="239"/>
        <v>0</v>
      </c>
      <c r="R403" s="177">
        <f t="shared" si="212"/>
        <v>0</v>
      </c>
      <c r="S403" s="178">
        <f t="shared" si="240"/>
        <v>0</v>
      </c>
      <c r="T403" s="177">
        <f t="shared" si="225"/>
        <v>0</v>
      </c>
      <c r="U403" s="179">
        <f t="shared" si="241"/>
        <v>0</v>
      </c>
      <c r="V403" s="177">
        <f t="shared" si="226"/>
        <v>0</v>
      </c>
      <c r="W403" s="178">
        <f t="shared" si="242"/>
        <v>0</v>
      </c>
      <c r="X403" s="177">
        <f t="shared" si="227"/>
        <v>0</v>
      </c>
      <c r="Y403" s="178">
        <f t="shared" si="243"/>
        <v>0</v>
      </c>
      <c r="Z403" s="177">
        <f t="shared" si="228"/>
        <v>0</v>
      </c>
      <c r="AA403" s="178">
        <f t="shared" si="244"/>
        <v>0</v>
      </c>
      <c r="AB403" s="177">
        <f t="shared" si="229"/>
        <v>0</v>
      </c>
      <c r="AC403" s="178">
        <f t="shared" si="245"/>
        <v>0</v>
      </c>
      <c r="AD403" s="177">
        <f t="shared" si="230"/>
        <v>0</v>
      </c>
      <c r="AE403" s="179">
        <f t="shared" si="246"/>
        <v>0</v>
      </c>
      <c r="AF403" s="177">
        <f t="shared" si="230"/>
        <v>0</v>
      </c>
      <c r="AG403" s="178">
        <f t="shared" si="247"/>
        <v>0</v>
      </c>
      <c r="AH403" s="220">
        <f t="shared" si="231"/>
        <v>0</v>
      </c>
      <c r="AI403" s="179">
        <f t="shared" si="248"/>
        <v>0</v>
      </c>
      <c r="AJ403" s="177">
        <f t="shared" si="232"/>
        <v>0</v>
      </c>
      <c r="AK403" s="178">
        <f t="shared" si="249"/>
        <v>0</v>
      </c>
      <c r="AL403" s="177">
        <f t="shared" si="233"/>
        <v>0</v>
      </c>
      <c r="AM403" s="178">
        <f t="shared" si="250"/>
        <v>0</v>
      </c>
      <c r="AN403" s="220">
        <f t="shared" si="234"/>
        <v>0</v>
      </c>
      <c r="AO403" s="117">
        <f t="shared" si="251"/>
        <v>0</v>
      </c>
    </row>
    <row r="404" spans="1:41" s="65" customFormat="1" ht="15" customHeight="1">
      <c r="A404" s="66">
        <v>18</v>
      </c>
      <c r="B404" s="42">
        <v>25422551</v>
      </c>
      <c r="C404" s="43" t="s">
        <v>383</v>
      </c>
      <c r="D404" s="74">
        <v>7</v>
      </c>
      <c r="E404" s="75">
        <v>1.7</v>
      </c>
      <c r="F404" s="55"/>
      <c r="G404" s="75"/>
      <c r="H404" s="63">
        <v>53175.579935385838</v>
      </c>
      <c r="I404" s="63">
        <f t="shared" si="235"/>
        <v>54770.847333447418</v>
      </c>
      <c r="J404" s="64">
        <f t="shared" si="236"/>
        <v>68463.559166809267</v>
      </c>
      <c r="K404" s="243">
        <f t="shared" si="237"/>
        <v>0</v>
      </c>
      <c r="L404" s="238"/>
      <c r="M404" s="47">
        <v>1000</v>
      </c>
      <c r="N404" s="175">
        <f t="shared" si="211"/>
        <v>0</v>
      </c>
      <c r="O404" s="178">
        <f t="shared" si="238"/>
        <v>0</v>
      </c>
      <c r="P404" s="177">
        <f t="shared" si="212"/>
        <v>0</v>
      </c>
      <c r="Q404" s="178">
        <f t="shared" si="239"/>
        <v>0</v>
      </c>
      <c r="R404" s="177">
        <f t="shared" si="212"/>
        <v>0</v>
      </c>
      <c r="S404" s="178">
        <f t="shared" si="240"/>
        <v>0</v>
      </c>
      <c r="T404" s="177">
        <f t="shared" si="225"/>
        <v>0</v>
      </c>
      <c r="U404" s="179">
        <f t="shared" si="241"/>
        <v>0</v>
      </c>
      <c r="V404" s="177">
        <f t="shared" si="226"/>
        <v>0</v>
      </c>
      <c r="W404" s="178">
        <f t="shared" si="242"/>
        <v>0</v>
      </c>
      <c r="X404" s="177">
        <f t="shared" si="227"/>
        <v>0</v>
      </c>
      <c r="Y404" s="178">
        <f t="shared" si="243"/>
        <v>0</v>
      </c>
      <c r="Z404" s="177">
        <f t="shared" si="228"/>
        <v>0</v>
      </c>
      <c r="AA404" s="178">
        <f t="shared" si="244"/>
        <v>0</v>
      </c>
      <c r="AB404" s="177">
        <f t="shared" si="229"/>
        <v>0</v>
      </c>
      <c r="AC404" s="178">
        <f t="shared" si="245"/>
        <v>0</v>
      </c>
      <c r="AD404" s="177">
        <f t="shared" si="230"/>
        <v>0</v>
      </c>
      <c r="AE404" s="179">
        <f t="shared" si="246"/>
        <v>0</v>
      </c>
      <c r="AF404" s="177">
        <f t="shared" si="230"/>
        <v>0</v>
      </c>
      <c r="AG404" s="178">
        <f t="shared" si="247"/>
        <v>0</v>
      </c>
      <c r="AH404" s="220">
        <f t="shared" si="231"/>
        <v>0</v>
      </c>
      <c r="AI404" s="179">
        <f t="shared" si="248"/>
        <v>0</v>
      </c>
      <c r="AJ404" s="177">
        <f t="shared" si="232"/>
        <v>0</v>
      </c>
      <c r="AK404" s="178">
        <f t="shared" si="249"/>
        <v>0</v>
      </c>
      <c r="AL404" s="177">
        <f t="shared" si="233"/>
        <v>0</v>
      </c>
      <c r="AM404" s="178">
        <f t="shared" si="250"/>
        <v>0</v>
      </c>
      <c r="AN404" s="220">
        <f t="shared" si="234"/>
        <v>0</v>
      </c>
      <c r="AO404" s="117">
        <f t="shared" si="251"/>
        <v>0</v>
      </c>
    </row>
    <row r="405" spans="1:41" s="65" customFormat="1" ht="15" customHeight="1">
      <c r="A405" s="66">
        <v>19</v>
      </c>
      <c r="B405" s="42">
        <v>25422552</v>
      </c>
      <c r="C405" s="43" t="s">
        <v>384</v>
      </c>
      <c r="D405" s="74">
        <v>7</v>
      </c>
      <c r="E405" s="75">
        <v>2</v>
      </c>
      <c r="F405" s="55"/>
      <c r="G405" s="75"/>
      <c r="H405" s="63">
        <v>73405.106979478442</v>
      </c>
      <c r="I405" s="63">
        <f t="shared" si="235"/>
        <v>75607.260188862798</v>
      </c>
      <c r="J405" s="64">
        <f t="shared" si="236"/>
        <v>94509.075236078497</v>
      </c>
      <c r="K405" s="243">
        <f t="shared" si="237"/>
        <v>0</v>
      </c>
      <c r="L405" s="238"/>
      <c r="M405" s="47">
        <v>1000</v>
      </c>
      <c r="N405" s="175">
        <f t="shared" si="211"/>
        <v>0</v>
      </c>
      <c r="O405" s="178">
        <f t="shared" si="238"/>
        <v>0</v>
      </c>
      <c r="P405" s="177">
        <f t="shared" si="212"/>
        <v>0</v>
      </c>
      <c r="Q405" s="178">
        <f t="shared" si="239"/>
        <v>0</v>
      </c>
      <c r="R405" s="177">
        <f t="shared" si="212"/>
        <v>0</v>
      </c>
      <c r="S405" s="178">
        <f t="shared" si="240"/>
        <v>0</v>
      </c>
      <c r="T405" s="177">
        <f t="shared" si="225"/>
        <v>0</v>
      </c>
      <c r="U405" s="179">
        <f t="shared" si="241"/>
        <v>0</v>
      </c>
      <c r="V405" s="177">
        <f t="shared" si="226"/>
        <v>0</v>
      </c>
      <c r="W405" s="178">
        <f t="shared" si="242"/>
        <v>0</v>
      </c>
      <c r="X405" s="177">
        <f t="shared" si="227"/>
        <v>0</v>
      </c>
      <c r="Y405" s="178">
        <f t="shared" si="243"/>
        <v>0</v>
      </c>
      <c r="Z405" s="177">
        <f t="shared" si="228"/>
        <v>0</v>
      </c>
      <c r="AA405" s="178">
        <f t="shared" si="244"/>
        <v>0</v>
      </c>
      <c r="AB405" s="177">
        <f t="shared" si="229"/>
        <v>0</v>
      </c>
      <c r="AC405" s="178">
        <f t="shared" si="245"/>
        <v>0</v>
      </c>
      <c r="AD405" s="177">
        <f t="shared" si="230"/>
        <v>0</v>
      </c>
      <c r="AE405" s="179">
        <f t="shared" si="246"/>
        <v>0</v>
      </c>
      <c r="AF405" s="177">
        <f t="shared" si="230"/>
        <v>0</v>
      </c>
      <c r="AG405" s="178">
        <f t="shared" si="247"/>
        <v>0</v>
      </c>
      <c r="AH405" s="220">
        <f t="shared" si="231"/>
        <v>0</v>
      </c>
      <c r="AI405" s="179">
        <f t="shared" si="248"/>
        <v>0</v>
      </c>
      <c r="AJ405" s="177">
        <f t="shared" si="232"/>
        <v>0</v>
      </c>
      <c r="AK405" s="178">
        <f t="shared" si="249"/>
        <v>0</v>
      </c>
      <c r="AL405" s="177">
        <f t="shared" si="233"/>
        <v>0</v>
      </c>
      <c r="AM405" s="178">
        <f t="shared" si="250"/>
        <v>0</v>
      </c>
      <c r="AN405" s="220">
        <f t="shared" si="234"/>
        <v>0</v>
      </c>
      <c r="AO405" s="117">
        <f t="shared" si="251"/>
        <v>0</v>
      </c>
    </row>
    <row r="406" spans="1:41" s="65" customFormat="1" ht="15" customHeight="1">
      <c r="A406" s="66">
        <v>20</v>
      </c>
      <c r="B406" s="42">
        <v>25422553</v>
      </c>
      <c r="C406" s="43" t="s">
        <v>385</v>
      </c>
      <c r="D406" s="74">
        <v>7</v>
      </c>
      <c r="E406" s="75">
        <v>2.13</v>
      </c>
      <c r="F406" s="55"/>
      <c r="G406" s="75"/>
      <c r="H406" s="63">
        <v>82778.021269657576</v>
      </c>
      <c r="I406" s="63">
        <f t="shared" si="235"/>
        <v>85261.361907747312</v>
      </c>
      <c r="J406" s="64">
        <f t="shared" si="236"/>
        <v>106576.70238468413</v>
      </c>
      <c r="K406" s="243">
        <f t="shared" si="237"/>
        <v>0</v>
      </c>
      <c r="L406" s="238"/>
      <c r="M406" s="47">
        <v>1000</v>
      </c>
      <c r="N406" s="175">
        <f t="shared" si="211"/>
        <v>0</v>
      </c>
      <c r="O406" s="178">
        <f t="shared" si="238"/>
        <v>0</v>
      </c>
      <c r="P406" s="177">
        <f t="shared" si="212"/>
        <v>0</v>
      </c>
      <c r="Q406" s="178">
        <f t="shared" si="239"/>
        <v>0</v>
      </c>
      <c r="R406" s="177">
        <f t="shared" si="212"/>
        <v>0</v>
      </c>
      <c r="S406" s="178">
        <f t="shared" si="240"/>
        <v>0</v>
      </c>
      <c r="T406" s="177">
        <f t="shared" si="225"/>
        <v>0</v>
      </c>
      <c r="U406" s="179">
        <f t="shared" si="241"/>
        <v>0</v>
      </c>
      <c r="V406" s="177">
        <f t="shared" si="226"/>
        <v>0</v>
      </c>
      <c r="W406" s="178">
        <f t="shared" si="242"/>
        <v>0</v>
      </c>
      <c r="X406" s="177">
        <f t="shared" si="227"/>
        <v>0</v>
      </c>
      <c r="Y406" s="178">
        <f t="shared" si="243"/>
        <v>0</v>
      </c>
      <c r="Z406" s="177">
        <f t="shared" si="228"/>
        <v>0</v>
      </c>
      <c r="AA406" s="178">
        <f t="shared" si="244"/>
        <v>0</v>
      </c>
      <c r="AB406" s="177">
        <f t="shared" si="229"/>
        <v>0</v>
      </c>
      <c r="AC406" s="178">
        <f t="shared" si="245"/>
        <v>0</v>
      </c>
      <c r="AD406" s="177">
        <f t="shared" si="230"/>
        <v>0</v>
      </c>
      <c r="AE406" s="179">
        <f t="shared" si="246"/>
        <v>0</v>
      </c>
      <c r="AF406" s="177">
        <f t="shared" si="230"/>
        <v>0</v>
      </c>
      <c r="AG406" s="178">
        <f t="shared" si="247"/>
        <v>0</v>
      </c>
      <c r="AH406" s="220">
        <f t="shared" si="231"/>
        <v>0</v>
      </c>
      <c r="AI406" s="179">
        <f t="shared" si="248"/>
        <v>0</v>
      </c>
      <c r="AJ406" s="177">
        <f t="shared" si="232"/>
        <v>0</v>
      </c>
      <c r="AK406" s="178">
        <f t="shared" si="249"/>
        <v>0</v>
      </c>
      <c r="AL406" s="177">
        <f t="shared" si="233"/>
        <v>0</v>
      </c>
      <c r="AM406" s="178">
        <f t="shared" si="250"/>
        <v>0</v>
      </c>
      <c r="AN406" s="220">
        <f t="shared" si="234"/>
        <v>0</v>
      </c>
      <c r="AO406" s="117">
        <f t="shared" si="251"/>
        <v>0</v>
      </c>
    </row>
    <row r="407" spans="1:41" s="65" customFormat="1" ht="15" customHeight="1">
      <c r="A407" s="66">
        <v>21</v>
      </c>
      <c r="B407" s="42">
        <v>25422554</v>
      </c>
      <c r="C407" s="43" t="s">
        <v>386</v>
      </c>
      <c r="D407" s="74">
        <v>7</v>
      </c>
      <c r="E407" s="75">
        <v>2.2999999999999998</v>
      </c>
      <c r="F407" s="55"/>
      <c r="G407" s="75"/>
      <c r="H407" s="63">
        <v>94908.815677147562</v>
      </c>
      <c r="I407" s="63">
        <f t="shared" si="235"/>
        <v>97756.080147461995</v>
      </c>
      <c r="J407" s="64">
        <f t="shared" si="236"/>
        <v>122195.10018432749</v>
      </c>
      <c r="K407" s="243">
        <f t="shared" si="237"/>
        <v>0</v>
      </c>
      <c r="L407" s="238"/>
      <c r="M407" s="47">
        <v>1000</v>
      </c>
      <c r="N407" s="175">
        <f t="shared" si="211"/>
        <v>0</v>
      </c>
      <c r="O407" s="178">
        <f t="shared" si="238"/>
        <v>0</v>
      </c>
      <c r="P407" s="177">
        <f t="shared" si="212"/>
        <v>0</v>
      </c>
      <c r="Q407" s="178">
        <f t="shared" si="239"/>
        <v>0</v>
      </c>
      <c r="R407" s="177">
        <f t="shared" si="212"/>
        <v>0</v>
      </c>
      <c r="S407" s="178">
        <f t="shared" si="240"/>
        <v>0</v>
      </c>
      <c r="T407" s="177">
        <f t="shared" si="225"/>
        <v>0</v>
      </c>
      <c r="U407" s="179">
        <f t="shared" si="241"/>
        <v>0</v>
      </c>
      <c r="V407" s="177">
        <f t="shared" si="226"/>
        <v>0</v>
      </c>
      <c r="W407" s="178">
        <f t="shared" si="242"/>
        <v>0</v>
      </c>
      <c r="X407" s="177">
        <f t="shared" si="227"/>
        <v>0</v>
      </c>
      <c r="Y407" s="178">
        <f t="shared" si="243"/>
        <v>0</v>
      </c>
      <c r="Z407" s="177">
        <f t="shared" si="228"/>
        <v>0</v>
      </c>
      <c r="AA407" s="178">
        <f t="shared" si="244"/>
        <v>0</v>
      </c>
      <c r="AB407" s="177">
        <f t="shared" si="229"/>
        <v>0</v>
      </c>
      <c r="AC407" s="178">
        <f t="shared" si="245"/>
        <v>0</v>
      </c>
      <c r="AD407" s="177">
        <f t="shared" si="230"/>
        <v>0</v>
      </c>
      <c r="AE407" s="179">
        <f t="shared" si="246"/>
        <v>0</v>
      </c>
      <c r="AF407" s="177">
        <f t="shared" si="230"/>
        <v>0</v>
      </c>
      <c r="AG407" s="178">
        <f t="shared" si="247"/>
        <v>0</v>
      </c>
      <c r="AH407" s="220">
        <f t="shared" si="231"/>
        <v>0</v>
      </c>
      <c r="AI407" s="179">
        <f t="shared" si="248"/>
        <v>0</v>
      </c>
      <c r="AJ407" s="177">
        <f t="shared" si="232"/>
        <v>0</v>
      </c>
      <c r="AK407" s="178">
        <f t="shared" si="249"/>
        <v>0</v>
      </c>
      <c r="AL407" s="177">
        <f t="shared" si="233"/>
        <v>0</v>
      </c>
      <c r="AM407" s="178">
        <f t="shared" si="250"/>
        <v>0</v>
      </c>
      <c r="AN407" s="220">
        <f t="shared" si="234"/>
        <v>0</v>
      </c>
      <c r="AO407" s="117">
        <f t="shared" si="251"/>
        <v>0</v>
      </c>
    </row>
    <row r="408" spans="1:41" s="65" customFormat="1" ht="15" customHeight="1">
      <c r="A408" s="66">
        <v>22</v>
      </c>
      <c r="B408" s="42">
        <v>25422555</v>
      </c>
      <c r="C408" s="43" t="s">
        <v>387</v>
      </c>
      <c r="D408" s="74">
        <v>7</v>
      </c>
      <c r="E408" s="75">
        <v>2.5099999999999998</v>
      </c>
      <c r="F408" s="55"/>
      <c r="G408" s="75"/>
      <c r="H408" s="63">
        <v>110943.62946734604</v>
      </c>
      <c r="I408" s="63">
        <f t="shared" si="235"/>
        <v>114271.93835136642</v>
      </c>
      <c r="J408" s="64">
        <f t="shared" si="236"/>
        <v>142839.92293920802</v>
      </c>
      <c r="K408" s="243">
        <f t="shared" si="237"/>
        <v>0</v>
      </c>
      <c r="L408" s="238"/>
      <c r="M408" s="47">
        <v>1000</v>
      </c>
      <c r="N408" s="175">
        <f t="shared" si="211"/>
        <v>0</v>
      </c>
      <c r="O408" s="178">
        <f t="shared" si="238"/>
        <v>0</v>
      </c>
      <c r="P408" s="177">
        <f t="shared" si="212"/>
        <v>0</v>
      </c>
      <c r="Q408" s="178">
        <f t="shared" si="239"/>
        <v>0</v>
      </c>
      <c r="R408" s="177">
        <f t="shared" si="212"/>
        <v>0</v>
      </c>
      <c r="S408" s="178">
        <f t="shared" si="240"/>
        <v>0</v>
      </c>
      <c r="T408" s="177">
        <f t="shared" si="225"/>
        <v>0</v>
      </c>
      <c r="U408" s="179">
        <f t="shared" si="241"/>
        <v>0</v>
      </c>
      <c r="V408" s="177">
        <f t="shared" si="226"/>
        <v>0</v>
      </c>
      <c r="W408" s="178">
        <f t="shared" si="242"/>
        <v>0</v>
      </c>
      <c r="X408" s="177">
        <f t="shared" si="227"/>
        <v>0</v>
      </c>
      <c r="Y408" s="178">
        <f t="shared" si="243"/>
        <v>0</v>
      </c>
      <c r="Z408" s="177">
        <f t="shared" si="228"/>
        <v>0</v>
      </c>
      <c r="AA408" s="178">
        <f t="shared" si="244"/>
        <v>0</v>
      </c>
      <c r="AB408" s="177">
        <f t="shared" si="229"/>
        <v>0</v>
      </c>
      <c r="AC408" s="178">
        <f t="shared" si="245"/>
        <v>0</v>
      </c>
      <c r="AD408" s="177">
        <f t="shared" si="230"/>
        <v>0</v>
      </c>
      <c r="AE408" s="179">
        <f t="shared" si="246"/>
        <v>0</v>
      </c>
      <c r="AF408" s="177">
        <f t="shared" si="230"/>
        <v>0</v>
      </c>
      <c r="AG408" s="178">
        <f t="shared" si="247"/>
        <v>0</v>
      </c>
      <c r="AH408" s="220">
        <f t="shared" si="231"/>
        <v>0</v>
      </c>
      <c r="AI408" s="179">
        <f t="shared" si="248"/>
        <v>0</v>
      </c>
      <c r="AJ408" s="177">
        <f t="shared" si="232"/>
        <v>0</v>
      </c>
      <c r="AK408" s="178">
        <f t="shared" si="249"/>
        <v>0</v>
      </c>
      <c r="AL408" s="177">
        <f t="shared" si="233"/>
        <v>0</v>
      </c>
      <c r="AM408" s="178">
        <f t="shared" si="250"/>
        <v>0</v>
      </c>
      <c r="AN408" s="220">
        <f t="shared" si="234"/>
        <v>0</v>
      </c>
      <c r="AO408" s="117">
        <f t="shared" si="251"/>
        <v>0</v>
      </c>
    </row>
    <row r="409" spans="1:41" s="65" customFormat="1" ht="15" customHeight="1">
      <c r="A409" s="66">
        <v>23</v>
      </c>
      <c r="B409" s="42">
        <v>25422556</v>
      </c>
      <c r="C409" s="43" t="s">
        <v>388</v>
      </c>
      <c r="D409" s="74">
        <v>7</v>
      </c>
      <c r="E409" s="75">
        <v>2.6</v>
      </c>
      <c r="F409" s="55"/>
      <c r="G409" s="75"/>
      <c r="H409" s="63">
        <v>118875.92516717273</v>
      </c>
      <c r="I409" s="63">
        <f t="shared" si="235"/>
        <v>122442.20292218791</v>
      </c>
      <c r="J409" s="64">
        <f t="shared" si="236"/>
        <v>153052.75365273489</v>
      </c>
      <c r="K409" s="243">
        <f t="shared" si="237"/>
        <v>0</v>
      </c>
      <c r="L409" s="238"/>
      <c r="M409" s="47">
        <v>1000</v>
      </c>
      <c r="N409" s="175">
        <f t="shared" si="211"/>
        <v>0</v>
      </c>
      <c r="O409" s="178">
        <f t="shared" si="238"/>
        <v>0</v>
      </c>
      <c r="P409" s="177">
        <f t="shared" si="212"/>
        <v>0</v>
      </c>
      <c r="Q409" s="178">
        <f t="shared" si="239"/>
        <v>0</v>
      </c>
      <c r="R409" s="177">
        <f t="shared" si="212"/>
        <v>0</v>
      </c>
      <c r="S409" s="178">
        <f t="shared" si="240"/>
        <v>0</v>
      </c>
      <c r="T409" s="177">
        <f t="shared" si="225"/>
        <v>0</v>
      </c>
      <c r="U409" s="179">
        <f t="shared" si="241"/>
        <v>0</v>
      </c>
      <c r="V409" s="177">
        <f t="shared" si="226"/>
        <v>0</v>
      </c>
      <c r="W409" s="178">
        <f t="shared" si="242"/>
        <v>0</v>
      </c>
      <c r="X409" s="177">
        <f t="shared" si="227"/>
        <v>0</v>
      </c>
      <c r="Y409" s="178">
        <f t="shared" si="243"/>
        <v>0</v>
      </c>
      <c r="Z409" s="177">
        <f t="shared" si="228"/>
        <v>0</v>
      </c>
      <c r="AA409" s="178">
        <f t="shared" si="244"/>
        <v>0</v>
      </c>
      <c r="AB409" s="177">
        <f t="shared" si="229"/>
        <v>0</v>
      </c>
      <c r="AC409" s="178">
        <f t="shared" si="245"/>
        <v>0</v>
      </c>
      <c r="AD409" s="177">
        <f t="shared" si="230"/>
        <v>0</v>
      </c>
      <c r="AE409" s="179">
        <f t="shared" si="246"/>
        <v>0</v>
      </c>
      <c r="AF409" s="177">
        <f t="shared" si="230"/>
        <v>0</v>
      </c>
      <c r="AG409" s="178">
        <f t="shared" si="247"/>
        <v>0</v>
      </c>
      <c r="AH409" s="220">
        <f t="shared" si="231"/>
        <v>0</v>
      </c>
      <c r="AI409" s="179">
        <f t="shared" si="248"/>
        <v>0</v>
      </c>
      <c r="AJ409" s="177">
        <f t="shared" si="232"/>
        <v>0</v>
      </c>
      <c r="AK409" s="178">
        <f t="shared" si="249"/>
        <v>0</v>
      </c>
      <c r="AL409" s="177">
        <f t="shared" si="233"/>
        <v>0</v>
      </c>
      <c r="AM409" s="178">
        <f t="shared" si="250"/>
        <v>0</v>
      </c>
      <c r="AN409" s="220">
        <f t="shared" si="234"/>
        <v>0</v>
      </c>
      <c r="AO409" s="117">
        <f t="shared" si="251"/>
        <v>0</v>
      </c>
    </row>
    <row r="410" spans="1:41" s="65" customFormat="1" ht="15" customHeight="1">
      <c r="A410" s="66">
        <v>24</v>
      </c>
      <c r="B410" s="42">
        <v>25422557</v>
      </c>
      <c r="C410" s="43" t="s">
        <v>389</v>
      </c>
      <c r="D410" s="74">
        <v>19</v>
      </c>
      <c r="E410" s="75">
        <v>1.82</v>
      </c>
      <c r="F410" s="55"/>
      <c r="G410" s="75"/>
      <c r="H410" s="63">
        <v>153487.53640780778</v>
      </c>
      <c r="I410" s="63">
        <f t="shared" si="235"/>
        <v>158092.16250004203</v>
      </c>
      <c r="J410" s="64">
        <f t="shared" si="236"/>
        <v>197615.20312505253</v>
      </c>
      <c r="K410" s="243">
        <f t="shared" si="237"/>
        <v>0</v>
      </c>
      <c r="L410" s="238"/>
      <c r="M410" s="47">
        <v>1000</v>
      </c>
      <c r="N410" s="175">
        <f t="shared" si="211"/>
        <v>0</v>
      </c>
      <c r="O410" s="178">
        <f t="shared" si="238"/>
        <v>0</v>
      </c>
      <c r="P410" s="177">
        <f t="shared" si="212"/>
        <v>0</v>
      </c>
      <c r="Q410" s="178">
        <f t="shared" si="239"/>
        <v>0</v>
      </c>
      <c r="R410" s="177">
        <f t="shared" si="212"/>
        <v>0</v>
      </c>
      <c r="S410" s="178">
        <f t="shared" si="240"/>
        <v>0</v>
      </c>
      <c r="T410" s="177">
        <f t="shared" si="225"/>
        <v>0</v>
      </c>
      <c r="U410" s="179">
        <f t="shared" si="241"/>
        <v>0</v>
      </c>
      <c r="V410" s="177">
        <f t="shared" si="226"/>
        <v>0</v>
      </c>
      <c r="W410" s="178">
        <f t="shared" si="242"/>
        <v>0</v>
      </c>
      <c r="X410" s="177">
        <f t="shared" si="227"/>
        <v>0</v>
      </c>
      <c r="Y410" s="178">
        <f t="shared" si="243"/>
        <v>0</v>
      </c>
      <c r="Z410" s="177">
        <f t="shared" si="228"/>
        <v>0</v>
      </c>
      <c r="AA410" s="178">
        <f t="shared" si="244"/>
        <v>0</v>
      </c>
      <c r="AB410" s="177">
        <f t="shared" si="229"/>
        <v>0</v>
      </c>
      <c r="AC410" s="178">
        <f t="shared" si="245"/>
        <v>0</v>
      </c>
      <c r="AD410" s="177">
        <f t="shared" si="230"/>
        <v>0</v>
      </c>
      <c r="AE410" s="179">
        <f t="shared" si="246"/>
        <v>0</v>
      </c>
      <c r="AF410" s="177">
        <f t="shared" si="230"/>
        <v>0</v>
      </c>
      <c r="AG410" s="178">
        <f t="shared" si="247"/>
        <v>0</v>
      </c>
      <c r="AH410" s="220">
        <f t="shared" si="231"/>
        <v>0</v>
      </c>
      <c r="AI410" s="179">
        <f t="shared" si="248"/>
        <v>0</v>
      </c>
      <c r="AJ410" s="177">
        <f t="shared" si="232"/>
        <v>0</v>
      </c>
      <c r="AK410" s="178">
        <f t="shared" si="249"/>
        <v>0</v>
      </c>
      <c r="AL410" s="177">
        <f t="shared" si="233"/>
        <v>0</v>
      </c>
      <c r="AM410" s="178">
        <f t="shared" si="250"/>
        <v>0</v>
      </c>
      <c r="AN410" s="220">
        <f t="shared" si="234"/>
        <v>0</v>
      </c>
      <c r="AO410" s="117">
        <f t="shared" si="251"/>
        <v>0</v>
      </c>
    </row>
    <row r="411" spans="1:41" s="65" customFormat="1" ht="15" customHeight="1">
      <c r="A411" s="66">
        <v>25</v>
      </c>
      <c r="B411" s="42">
        <v>25422558</v>
      </c>
      <c r="C411" s="43" t="s">
        <v>390</v>
      </c>
      <c r="D411" s="74">
        <v>19</v>
      </c>
      <c r="E411" s="75">
        <v>2</v>
      </c>
      <c r="F411" s="55"/>
      <c r="G411" s="75"/>
      <c r="H411" s="63">
        <v>183919.80870175295</v>
      </c>
      <c r="I411" s="63">
        <f t="shared" si="235"/>
        <v>189437.40296280553</v>
      </c>
      <c r="J411" s="64">
        <f t="shared" si="236"/>
        <v>236796.7537035069</v>
      </c>
      <c r="K411" s="243">
        <f t="shared" si="237"/>
        <v>0</v>
      </c>
      <c r="L411" s="238"/>
      <c r="M411" s="47">
        <v>1000</v>
      </c>
      <c r="N411" s="175">
        <f t="shared" si="211"/>
        <v>0</v>
      </c>
      <c r="O411" s="178">
        <f t="shared" si="238"/>
        <v>0</v>
      </c>
      <c r="P411" s="177">
        <f t="shared" si="212"/>
        <v>0</v>
      </c>
      <c r="Q411" s="178">
        <f t="shared" si="239"/>
        <v>0</v>
      </c>
      <c r="R411" s="177">
        <f t="shared" si="212"/>
        <v>0</v>
      </c>
      <c r="S411" s="178">
        <f t="shared" si="240"/>
        <v>0</v>
      </c>
      <c r="T411" s="177">
        <f t="shared" si="225"/>
        <v>0</v>
      </c>
      <c r="U411" s="179">
        <f t="shared" si="241"/>
        <v>0</v>
      </c>
      <c r="V411" s="177">
        <f t="shared" si="226"/>
        <v>0</v>
      </c>
      <c r="W411" s="178">
        <f t="shared" si="242"/>
        <v>0</v>
      </c>
      <c r="X411" s="177">
        <f t="shared" si="227"/>
        <v>0</v>
      </c>
      <c r="Y411" s="178">
        <f t="shared" si="243"/>
        <v>0</v>
      </c>
      <c r="Z411" s="177">
        <f t="shared" si="228"/>
        <v>0</v>
      </c>
      <c r="AA411" s="178">
        <f t="shared" si="244"/>
        <v>0</v>
      </c>
      <c r="AB411" s="177">
        <f t="shared" si="229"/>
        <v>0</v>
      </c>
      <c r="AC411" s="178">
        <f t="shared" si="245"/>
        <v>0</v>
      </c>
      <c r="AD411" s="177">
        <f t="shared" si="230"/>
        <v>0</v>
      </c>
      <c r="AE411" s="179">
        <f t="shared" si="246"/>
        <v>0</v>
      </c>
      <c r="AF411" s="177">
        <f t="shared" si="230"/>
        <v>0</v>
      </c>
      <c r="AG411" s="178">
        <f t="shared" si="247"/>
        <v>0</v>
      </c>
      <c r="AH411" s="220">
        <f t="shared" si="231"/>
        <v>0</v>
      </c>
      <c r="AI411" s="179">
        <f t="shared" si="248"/>
        <v>0</v>
      </c>
      <c r="AJ411" s="177">
        <f t="shared" si="232"/>
        <v>0</v>
      </c>
      <c r="AK411" s="178">
        <f t="shared" si="249"/>
        <v>0</v>
      </c>
      <c r="AL411" s="177">
        <f t="shared" si="233"/>
        <v>0</v>
      </c>
      <c r="AM411" s="178">
        <f t="shared" si="250"/>
        <v>0</v>
      </c>
      <c r="AN411" s="220">
        <f t="shared" si="234"/>
        <v>0</v>
      </c>
      <c r="AO411" s="117">
        <f t="shared" si="251"/>
        <v>0</v>
      </c>
    </row>
    <row r="412" spans="1:41" s="65" customFormat="1" ht="15" customHeight="1">
      <c r="A412" s="66">
        <v>26</v>
      </c>
      <c r="B412" s="42">
        <v>25422559</v>
      </c>
      <c r="C412" s="43" t="s">
        <v>391</v>
      </c>
      <c r="D412" s="74">
        <v>19</v>
      </c>
      <c r="E412" s="75">
        <v>2.13</v>
      </c>
      <c r="F412" s="55"/>
      <c r="G412" s="75"/>
      <c r="H412" s="63">
        <v>204677.31551052921</v>
      </c>
      <c r="I412" s="63">
        <f t="shared" si="235"/>
        <v>210817.63497584508</v>
      </c>
      <c r="J412" s="64">
        <f t="shared" si="236"/>
        <v>263522.04371980636</v>
      </c>
      <c r="K412" s="243">
        <f t="shared" si="237"/>
        <v>0</v>
      </c>
      <c r="L412" s="238"/>
      <c r="M412" s="47">
        <v>1000</v>
      </c>
      <c r="N412" s="175">
        <f t="shared" si="211"/>
        <v>0</v>
      </c>
      <c r="O412" s="178">
        <f t="shared" si="238"/>
        <v>0</v>
      </c>
      <c r="P412" s="177">
        <f t="shared" si="212"/>
        <v>0</v>
      </c>
      <c r="Q412" s="178">
        <f t="shared" si="239"/>
        <v>0</v>
      </c>
      <c r="R412" s="177">
        <f t="shared" si="212"/>
        <v>0</v>
      </c>
      <c r="S412" s="178">
        <f t="shared" si="240"/>
        <v>0</v>
      </c>
      <c r="T412" s="177">
        <f t="shared" si="225"/>
        <v>0</v>
      </c>
      <c r="U412" s="179">
        <f t="shared" si="241"/>
        <v>0</v>
      </c>
      <c r="V412" s="177">
        <f t="shared" si="226"/>
        <v>0</v>
      </c>
      <c r="W412" s="178">
        <f t="shared" si="242"/>
        <v>0</v>
      </c>
      <c r="X412" s="177">
        <f t="shared" si="227"/>
        <v>0</v>
      </c>
      <c r="Y412" s="178">
        <f t="shared" si="243"/>
        <v>0</v>
      </c>
      <c r="Z412" s="177">
        <f t="shared" si="228"/>
        <v>0</v>
      </c>
      <c r="AA412" s="178">
        <f t="shared" si="244"/>
        <v>0</v>
      </c>
      <c r="AB412" s="177">
        <f t="shared" si="229"/>
        <v>0</v>
      </c>
      <c r="AC412" s="178">
        <f t="shared" si="245"/>
        <v>0</v>
      </c>
      <c r="AD412" s="177">
        <f t="shared" si="230"/>
        <v>0</v>
      </c>
      <c r="AE412" s="179">
        <f t="shared" si="246"/>
        <v>0</v>
      </c>
      <c r="AF412" s="177">
        <f t="shared" si="230"/>
        <v>0</v>
      </c>
      <c r="AG412" s="178">
        <f t="shared" si="247"/>
        <v>0</v>
      </c>
      <c r="AH412" s="220">
        <f t="shared" si="231"/>
        <v>0</v>
      </c>
      <c r="AI412" s="179">
        <f t="shared" si="248"/>
        <v>0</v>
      </c>
      <c r="AJ412" s="177">
        <f t="shared" si="232"/>
        <v>0</v>
      </c>
      <c r="AK412" s="178">
        <f t="shared" si="249"/>
        <v>0</v>
      </c>
      <c r="AL412" s="177">
        <f t="shared" si="233"/>
        <v>0</v>
      </c>
      <c r="AM412" s="178">
        <f t="shared" si="250"/>
        <v>0</v>
      </c>
      <c r="AN412" s="220">
        <f t="shared" si="234"/>
        <v>0</v>
      </c>
      <c r="AO412" s="117">
        <f t="shared" si="251"/>
        <v>0</v>
      </c>
    </row>
    <row r="413" spans="1:41" s="65" customFormat="1" ht="15" customHeight="1">
      <c r="A413" s="66">
        <v>27</v>
      </c>
      <c r="B413" s="42">
        <v>25422560</v>
      </c>
      <c r="C413" s="43" t="s">
        <v>392</v>
      </c>
      <c r="D413" s="74">
        <v>19</v>
      </c>
      <c r="E413" s="75">
        <v>2.25</v>
      </c>
      <c r="F413" s="55"/>
      <c r="G413" s="75"/>
      <c r="H413" s="63">
        <v>230885.11292540457</v>
      </c>
      <c r="I413" s="63">
        <f t="shared" si="235"/>
        <v>237811.6663131667</v>
      </c>
      <c r="J413" s="64">
        <f t="shared" si="236"/>
        <v>297264.58289145835</v>
      </c>
      <c r="K413" s="243">
        <f t="shared" si="237"/>
        <v>0</v>
      </c>
      <c r="L413" s="238"/>
      <c r="M413" s="47">
        <v>1000</v>
      </c>
      <c r="N413" s="175">
        <f t="shared" si="211"/>
        <v>0</v>
      </c>
      <c r="O413" s="178">
        <f t="shared" si="238"/>
        <v>0</v>
      </c>
      <c r="P413" s="177">
        <f t="shared" si="212"/>
        <v>0</v>
      </c>
      <c r="Q413" s="178">
        <f t="shared" si="239"/>
        <v>0</v>
      </c>
      <c r="R413" s="177">
        <f t="shared" si="212"/>
        <v>0</v>
      </c>
      <c r="S413" s="178">
        <f t="shared" si="240"/>
        <v>0</v>
      </c>
      <c r="T413" s="177">
        <f t="shared" si="225"/>
        <v>0</v>
      </c>
      <c r="U413" s="179">
        <f t="shared" si="241"/>
        <v>0</v>
      </c>
      <c r="V413" s="177">
        <f t="shared" si="226"/>
        <v>0</v>
      </c>
      <c r="W413" s="178">
        <f t="shared" si="242"/>
        <v>0</v>
      </c>
      <c r="X413" s="177">
        <f t="shared" si="227"/>
        <v>0</v>
      </c>
      <c r="Y413" s="178">
        <f t="shared" si="243"/>
        <v>0</v>
      </c>
      <c r="Z413" s="177">
        <f t="shared" si="228"/>
        <v>0</v>
      </c>
      <c r="AA413" s="178">
        <f t="shared" si="244"/>
        <v>0</v>
      </c>
      <c r="AB413" s="177">
        <f t="shared" si="229"/>
        <v>0</v>
      </c>
      <c r="AC413" s="178">
        <f t="shared" si="245"/>
        <v>0</v>
      </c>
      <c r="AD413" s="177">
        <f t="shared" si="230"/>
        <v>0</v>
      </c>
      <c r="AE413" s="179">
        <f t="shared" si="246"/>
        <v>0</v>
      </c>
      <c r="AF413" s="177">
        <f t="shared" si="230"/>
        <v>0</v>
      </c>
      <c r="AG413" s="178">
        <f t="shared" si="247"/>
        <v>0</v>
      </c>
      <c r="AH413" s="220">
        <f t="shared" si="231"/>
        <v>0</v>
      </c>
      <c r="AI413" s="179">
        <f t="shared" si="248"/>
        <v>0</v>
      </c>
      <c r="AJ413" s="177">
        <f t="shared" si="232"/>
        <v>0</v>
      </c>
      <c r="AK413" s="178">
        <f t="shared" si="249"/>
        <v>0</v>
      </c>
      <c r="AL413" s="177">
        <f t="shared" si="233"/>
        <v>0</v>
      </c>
      <c r="AM413" s="178">
        <f t="shared" si="250"/>
        <v>0</v>
      </c>
      <c r="AN413" s="220">
        <f t="shared" si="234"/>
        <v>0</v>
      </c>
      <c r="AO413" s="117">
        <f t="shared" si="251"/>
        <v>0</v>
      </c>
    </row>
    <row r="414" spans="1:41" s="65" customFormat="1" ht="15" customHeight="1">
      <c r="A414" s="66">
        <v>28</v>
      </c>
      <c r="B414" s="42">
        <v>25422561</v>
      </c>
      <c r="C414" s="43" t="s">
        <v>393</v>
      </c>
      <c r="D414" s="74">
        <v>19</v>
      </c>
      <c r="E414" s="75">
        <v>2.2999999999999998</v>
      </c>
      <c r="F414" s="55"/>
      <c r="G414" s="75"/>
      <c r="H414" s="63">
        <v>240451.78503348754</v>
      </c>
      <c r="I414" s="63">
        <f t="shared" si="235"/>
        <v>247665.33858449219</v>
      </c>
      <c r="J414" s="64">
        <f t="shared" si="236"/>
        <v>309581.67323061521</v>
      </c>
      <c r="K414" s="243">
        <f t="shared" si="237"/>
        <v>0</v>
      </c>
      <c r="L414" s="238"/>
      <c r="M414" s="47">
        <v>1000</v>
      </c>
      <c r="N414" s="175">
        <f t="shared" si="211"/>
        <v>0</v>
      </c>
      <c r="O414" s="178">
        <f t="shared" si="238"/>
        <v>0</v>
      </c>
      <c r="P414" s="177">
        <f t="shared" si="212"/>
        <v>0</v>
      </c>
      <c r="Q414" s="178">
        <f t="shared" si="239"/>
        <v>0</v>
      </c>
      <c r="R414" s="177">
        <f t="shared" si="212"/>
        <v>0</v>
      </c>
      <c r="S414" s="178">
        <f t="shared" si="240"/>
        <v>0</v>
      </c>
      <c r="T414" s="177">
        <f t="shared" si="225"/>
        <v>0</v>
      </c>
      <c r="U414" s="179">
        <f t="shared" si="241"/>
        <v>0</v>
      </c>
      <c r="V414" s="177">
        <f t="shared" si="226"/>
        <v>0</v>
      </c>
      <c r="W414" s="178">
        <f t="shared" si="242"/>
        <v>0</v>
      </c>
      <c r="X414" s="177">
        <f t="shared" si="227"/>
        <v>0</v>
      </c>
      <c r="Y414" s="178">
        <f t="shared" si="243"/>
        <v>0</v>
      </c>
      <c r="Z414" s="177">
        <f t="shared" si="228"/>
        <v>0</v>
      </c>
      <c r="AA414" s="178">
        <f t="shared" si="244"/>
        <v>0</v>
      </c>
      <c r="AB414" s="177">
        <f t="shared" si="229"/>
        <v>0</v>
      </c>
      <c r="AC414" s="178">
        <f t="shared" si="245"/>
        <v>0</v>
      </c>
      <c r="AD414" s="177">
        <f t="shared" si="230"/>
        <v>0</v>
      </c>
      <c r="AE414" s="179">
        <f t="shared" si="246"/>
        <v>0</v>
      </c>
      <c r="AF414" s="177">
        <f t="shared" si="230"/>
        <v>0</v>
      </c>
      <c r="AG414" s="178">
        <f t="shared" si="247"/>
        <v>0</v>
      </c>
      <c r="AH414" s="220">
        <f t="shared" si="231"/>
        <v>0</v>
      </c>
      <c r="AI414" s="179">
        <f t="shared" si="248"/>
        <v>0</v>
      </c>
      <c r="AJ414" s="177">
        <f t="shared" si="232"/>
        <v>0</v>
      </c>
      <c r="AK414" s="178">
        <f t="shared" si="249"/>
        <v>0</v>
      </c>
      <c r="AL414" s="177">
        <f t="shared" si="233"/>
        <v>0</v>
      </c>
      <c r="AM414" s="178">
        <f t="shared" si="250"/>
        <v>0</v>
      </c>
      <c r="AN414" s="220">
        <f t="shared" si="234"/>
        <v>0</v>
      </c>
      <c r="AO414" s="117">
        <f t="shared" si="251"/>
        <v>0</v>
      </c>
    </row>
    <row r="415" spans="1:41" s="65" customFormat="1" ht="15" customHeight="1">
      <c r="A415" s="66">
        <v>29</v>
      </c>
      <c r="B415" s="42">
        <v>25422562</v>
      </c>
      <c r="C415" s="43" t="s">
        <v>394</v>
      </c>
      <c r="D415" s="74">
        <v>19</v>
      </c>
      <c r="E415" s="75">
        <v>2.5099999999999998</v>
      </c>
      <c r="F415" s="55"/>
      <c r="G415" s="75"/>
      <c r="H415" s="63">
        <v>282775.12547274434</v>
      </c>
      <c r="I415" s="63">
        <f t="shared" si="235"/>
        <v>291258.37923692667</v>
      </c>
      <c r="J415" s="64">
        <f t="shared" si="236"/>
        <v>364072.97404615831</v>
      </c>
      <c r="K415" s="243">
        <f t="shared" si="237"/>
        <v>0</v>
      </c>
      <c r="L415" s="238"/>
      <c r="M415" s="47">
        <v>1000</v>
      </c>
      <c r="N415" s="175">
        <f t="shared" si="211"/>
        <v>0</v>
      </c>
      <c r="O415" s="178">
        <f t="shared" si="238"/>
        <v>0</v>
      </c>
      <c r="P415" s="177">
        <f t="shared" si="212"/>
        <v>0</v>
      </c>
      <c r="Q415" s="178">
        <f t="shared" si="239"/>
        <v>0</v>
      </c>
      <c r="R415" s="177">
        <f t="shared" si="212"/>
        <v>0</v>
      </c>
      <c r="S415" s="178">
        <f t="shared" si="240"/>
        <v>0</v>
      </c>
      <c r="T415" s="177">
        <f t="shared" si="225"/>
        <v>0</v>
      </c>
      <c r="U415" s="179">
        <f t="shared" si="241"/>
        <v>0</v>
      </c>
      <c r="V415" s="177">
        <f t="shared" si="226"/>
        <v>0</v>
      </c>
      <c r="W415" s="178">
        <f t="shared" si="242"/>
        <v>0</v>
      </c>
      <c r="X415" s="177">
        <f t="shared" si="227"/>
        <v>0</v>
      </c>
      <c r="Y415" s="178">
        <f t="shared" si="243"/>
        <v>0</v>
      </c>
      <c r="Z415" s="177">
        <f t="shared" si="228"/>
        <v>0</v>
      </c>
      <c r="AA415" s="178">
        <f t="shared" si="244"/>
        <v>0</v>
      </c>
      <c r="AB415" s="177">
        <f t="shared" si="229"/>
        <v>0</v>
      </c>
      <c r="AC415" s="178">
        <f t="shared" si="245"/>
        <v>0</v>
      </c>
      <c r="AD415" s="177">
        <f t="shared" si="230"/>
        <v>0</v>
      </c>
      <c r="AE415" s="179">
        <f t="shared" si="246"/>
        <v>0</v>
      </c>
      <c r="AF415" s="177">
        <f t="shared" si="230"/>
        <v>0</v>
      </c>
      <c r="AG415" s="178">
        <f t="shared" si="247"/>
        <v>0</v>
      </c>
      <c r="AH415" s="220">
        <f t="shared" si="231"/>
        <v>0</v>
      </c>
      <c r="AI415" s="179">
        <f t="shared" si="248"/>
        <v>0</v>
      </c>
      <c r="AJ415" s="177">
        <f t="shared" si="232"/>
        <v>0</v>
      </c>
      <c r="AK415" s="178">
        <f t="shared" si="249"/>
        <v>0</v>
      </c>
      <c r="AL415" s="177">
        <f t="shared" si="233"/>
        <v>0</v>
      </c>
      <c r="AM415" s="178">
        <f t="shared" si="250"/>
        <v>0</v>
      </c>
      <c r="AN415" s="220">
        <f t="shared" si="234"/>
        <v>0</v>
      </c>
      <c r="AO415" s="117">
        <f t="shared" si="251"/>
        <v>0</v>
      </c>
    </row>
    <row r="416" spans="1:41" s="65" customFormat="1" ht="15" customHeight="1">
      <c r="A416" s="66">
        <v>30</v>
      </c>
      <c r="B416" s="42">
        <v>25422563</v>
      </c>
      <c r="C416" s="43" t="s">
        <v>395</v>
      </c>
      <c r="D416" s="74">
        <v>19</v>
      </c>
      <c r="E416" s="75">
        <v>2.6</v>
      </c>
      <c r="F416" s="55"/>
      <c r="G416" s="75"/>
      <c r="H416" s="63">
        <v>302368.55530652625</v>
      </c>
      <c r="I416" s="63">
        <f t="shared" si="235"/>
        <v>311439.61196572206</v>
      </c>
      <c r="J416" s="64">
        <f t="shared" si="236"/>
        <v>389299.51495715254</v>
      </c>
      <c r="K416" s="243">
        <f t="shared" si="237"/>
        <v>0</v>
      </c>
      <c r="L416" s="238"/>
      <c r="M416" s="47">
        <v>1000</v>
      </c>
      <c r="N416" s="175">
        <f t="shared" si="211"/>
        <v>0</v>
      </c>
      <c r="O416" s="178">
        <f t="shared" si="238"/>
        <v>0</v>
      </c>
      <c r="P416" s="177">
        <f t="shared" si="212"/>
        <v>0</v>
      </c>
      <c r="Q416" s="178">
        <f t="shared" si="239"/>
        <v>0</v>
      </c>
      <c r="R416" s="177">
        <f t="shared" si="212"/>
        <v>0</v>
      </c>
      <c r="S416" s="178">
        <f t="shared" si="240"/>
        <v>0</v>
      </c>
      <c r="T416" s="177">
        <f t="shared" si="225"/>
        <v>0</v>
      </c>
      <c r="U416" s="179">
        <f t="shared" si="241"/>
        <v>0</v>
      </c>
      <c r="V416" s="177">
        <f t="shared" si="226"/>
        <v>0</v>
      </c>
      <c r="W416" s="178">
        <f t="shared" si="242"/>
        <v>0</v>
      </c>
      <c r="X416" s="177">
        <f t="shared" si="227"/>
        <v>0</v>
      </c>
      <c r="Y416" s="178">
        <f t="shared" si="243"/>
        <v>0</v>
      </c>
      <c r="Z416" s="177">
        <f t="shared" si="228"/>
        <v>0</v>
      </c>
      <c r="AA416" s="178">
        <f t="shared" si="244"/>
        <v>0</v>
      </c>
      <c r="AB416" s="177">
        <f t="shared" si="229"/>
        <v>0</v>
      </c>
      <c r="AC416" s="178">
        <f t="shared" si="245"/>
        <v>0</v>
      </c>
      <c r="AD416" s="177">
        <f t="shared" si="230"/>
        <v>0</v>
      </c>
      <c r="AE416" s="179">
        <f t="shared" si="246"/>
        <v>0</v>
      </c>
      <c r="AF416" s="177">
        <f t="shared" si="230"/>
        <v>0</v>
      </c>
      <c r="AG416" s="178">
        <f t="shared" si="247"/>
        <v>0</v>
      </c>
      <c r="AH416" s="220">
        <f t="shared" si="231"/>
        <v>0</v>
      </c>
      <c r="AI416" s="179">
        <f t="shared" si="248"/>
        <v>0</v>
      </c>
      <c r="AJ416" s="177">
        <f t="shared" si="232"/>
        <v>0</v>
      </c>
      <c r="AK416" s="178">
        <f t="shared" si="249"/>
        <v>0</v>
      </c>
      <c r="AL416" s="177">
        <f t="shared" si="233"/>
        <v>0</v>
      </c>
      <c r="AM416" s="178">
        <f t="shared" si="250"/>
        <v>0</v>
      </c>
      <c r="AN416" s="220">
        <f t="shared" si="234"/>
        <v>0</v>
      </c>
      <c r="AO416" s="117">
        <f t="shared" si="251"/>
        <v>0</v>
      </c>
    </row>
    <row r="417" spans="1:41" s="65" customFormat="1" ht="15" customHeight="1">
      <c r="A417" s="66">
        <v>31</v>
      </c>
      <c r="B417" s="42">
        <v>25422564</v>
      </c>
      <c r="C417" s="43" t="s">
        <v>396</v>
      </c>
      <c r="D417" s="74">
        <v>37</v>
      </c>
      <c r="E417" s="75">
        <v>2.0099999999999998</v>
      </c>
      <c r="F417" s="55"/>
      <c r="G417" s="75"/>
      <c r="H417" s="63">
        <v>352516.30709839228</v>
      </c>
      <c r="I417" s="63">
        <f t="shared" si="235"/>
        <v>363091.79631134408</v>
      </c>
      <c r="J417" s="64">
        <f t="shared" si="236"/>
        <v>453864.74538918008</v>
      </c>
      <c r="K417" s="243">
        <f t="shared" si="237"/>
        <v>0</v>
      </c>
      <c r="L417" s="238"/>
      <c r="M417" s="47">
        <v>500</v>
      </c>
      <c r="N417" s="175">
        <f t="shared" si="211"/>
        <v>0</v>
      </c>
      <c r="O417" s="178">
        <f t="shared" si="238"/>
        <v>0</v>
      </c>
      <c r="P417" s="177">
        <f t="shared" si="212"/>
        <v>0</v>
      </c>
      <c r="Q417" s="178">
        <f t="shared" si="239"/>
        <v>0</v>
      </c>
      <c r="R417" s="177">
        <f t="shared" si="212"/>
        <v>0</v>
      </c>
      <c r="S417" s="178">
        <f t="shared" si="240"/>
        <v>0</v>
      </c>
      <c r="T417" s="177">
        <f t="shared" si="225"/>
        <v>0</v>
      </c>
      <c r="U417" s="179">
        <f t="shared" si="241"/>
        <v>0</v>
      </c>
      <c r="V417" s="177">
        <f t="shared" si="226"/>
        <v>0</v>
      </c>
      <c r="W417" s="178">
        <f t="shared" si="242"/>
        <v>0</v>
      </c>
      <c r="X417" s="177">
        <f t="shared" si="227"/>
        <v>0</v>
      </c>
      <c r="Y417" s="178">
        <f t="shared" si="243"/>
        <v>0</v>
      </c>
      <c r="Z417" s="177">
        <f t="shared" si="228"/>
        <v>0</v>
      </c>
      <c r="AA417" s="178">
        <f t="shared" si="244"/>
        <v>0</v>
      </c>
      <c r="AB417" s="177">
        <f t="shared" si="229"/>
        <v>0</v>
      </c>
      <c r="AC417" s="178">
        <f t="shared" si="245"/>
        <v>0</v>
      </c>
      <c r="AD417" s="177">
        <f t="shared" si="230"/>
        <v>0</v>
      </c>
      <c r="AE417" s="179">
        <f t="shared" si="246"/>
        <v>0</v>
      </c>
      <c r="AF417" s="177">
        <f t="shared" si="230"/>
        <v>0</v>
      </c>
      <c r="AG417" s="178">
        <f t="shared" si="247"/>
        <v>0</v>
      </c>
      <c r="AH417" s="220">
        <f t="shared" si="231"/>
        <v>0</v>
      </c>
      <c r="AI417" s="179">
        <f t="shared" si="248"/>
        <v>0</v>
      </c>
      <c r="AJ417" s="177">
        <f t="shared" si="232"/>
        <v>0</v>
      </c>
      <c r="AK417" s="178">
        <f t="shared" si="249"/>
        <v>0</v>
      </c>
      <c r="AL417" s="177">
        <f t="shared" si="233"/>
        <v>0</v>
      </c>
      <c r="AM417" s="178">
        <f t="shared" si="250"/>
        <v>0</v>
      </c>
      <c r="AN417" s="220">
        <f t="shared" si="234"/>
        <v>0</v>
      </c>
      <c r="AO417" s="117">
        <f t="shared" si="251"/>
        <v>0</v>
      </c>
    </row>
    <row r="418" spans="1:41" s="65" customFormat="1" ht="15" customHeight="1">
      <c r="A418" s="66">
        <v>32</v>
      </c>
      <c r="B418" s="42">
        <v>25422565</v>
      </c>
      <c r="C418" s="43" t="s">
        <v>397</v>
      </c>
      <c r="D418" s="74">
        <v>37</v>
      </c>
      <c r="E418" s="75">
        <v>2.06</v>
      </c>
      <c r="F418" s="55"/>
      <c r="G418" s="75"/>
      <c r="H418" s="63">
        <v>367950.65090901457</v>
      </c>
      <c r="I418" s="63">
        <f t="shared" si="235"/>
        <v>378989.17043628503</v>
      </c>
      <c r="J418" s="64">
        <f t="shared" si="236"/>
        <v>473736.46304535627</v>
      </c>
      <c r="K418" s="243">
        <f t="shared" si="237"/>
        <v>0</v>
      </c>
      <c r="L418" s="238"/>
      <c r="M418" s="47">
        <v>500</v>
      </c>
      <c r="N418" s="175">
        <f t="shared" si="211"/>
        <v>0</v>
      </c>
      <c r="O418" s="178">
        <f t="shared" si="238"/>
        <v>0</v>
      </c>
      <c r="P418" s="177">
        <f t="shared" si="212"/>
        <v>0</v>
      </c>
      <c r="Q418" s="178">
        <f t="shared" si="239"/>
        <v>0</v>
      </c>
      <c r="R418" s="177">
        <f t="shared" si="212"/>
        <v>0</v>
      </c>
      <c r="S418" s="178">
        <f t="shared" si="240"/>
        <v>0</v>
      </c>
      <c r="T418" s="177">
        <f t="shared" si="225"/>
        <v>0</v>
      </c>
      <c r="U418" s="179">
        <f t="shared" si="241"/>
        <v>0</v>
      </c>
      <c r="V418" s="177">
        <f t="shared" si="226"/>
        <v>0</v>
      </c>
      <c r="W418" s="178">
        <f t="shared" si="242"/>
        <v>0</v>
      </c>
      <c r="X418" s="177">
        <f t="shared" si="227"/>
        <v>0</v>
      </c>
      <c r="Y418" s="178">
        <f t="shared" si="243"/>
        <v>0</v>
      </c>
      <c r="Z418" s="177">
        <f t="shared" si="228"/>
        <v>0</v>
      </c>
      <c r="AA418" s="178">
        <f t="shared" si="244"/>
        <v>0</v>
      </c>
      <c r="AB418" s="177">
        <f t="shared" si="229"/>
        <v>0</v>
      </c>
      <c r="AC418" s="178">
        <f t="shared" si="245"/>
        <v>0</v>
      </c>
      <c r="AD418" s="177">
        <f t="shared" si="230"/>
        <v>0</v>
      </c>
      <c r="AE418" s="179">
        <f t="shared" si="246"/>
        <v>0</v>
      </c>
      <c r="AF418" s="177">
        <f t="shared" si="230"/>
        <v>0</v>
      </c>
      <c r="AG418" s="178">
        <f t="shared" si="247"/>
        <v>0</v>
      </c>
      <c r="AH418" s="220">
        <f t="shared" si="231"/>
        <v>0</v>
      </c>
      <c r="AI418" s="179">
        <f t="shared" si="248"/>
        <v>0</v>
      </c>
      <c r="AJ418" s="177">
        <f t="shared" si="232"/>
        <v>0</v>
      </c>
      <c r="AK418" s="178">
        <f t="shared" si="249"/>
        <v>0</v>
      </c>
      <c r="AL418" s="177">
        <f t="shared" si="233"/>
        <v>0</v>
      </c>
      <c r="AM418" s="178">
        <f t="shared" si="250"/>
        <v>0</v>
      </c>
      <c r="AN418" s="220">
        <f t="shared" si="234"/>
        <v>0</v>
      </c>
      <c r="AO418" s="117">
        <f t="shared" si="251"/>
        <v>0</v>
      </c>
    </row>
    <row r="419" spans="1:41" s="65" customFormat="1" ht="15" customHeight="1">
      <c r="A419" s="66">
        <v>33</v>
      </c>
      <c r="B419" s="42">
        <v>25422566</v>
      </c>
      <c r="C419" s="43" t="s">
        <v>398</v>
      </c>
      <c r="D419" s="74">
        <v>37</v>
      </c>
      <c r="E419" s="75">
        <v>2.25</v>
      </c>
      <c r="F419" s="55"/>
      <c r="G419" s="75"/>
      <c r="H419" s="63">
        <v>437115.64706152317</v>
      </c>
      <c r="I419" s="63">
        <f t="shared" si="235"/>
        <v>450229.11647336889</v>
      </c>
      <c r="J419" s="64">
        <f t="shared" si="236"/>
        <v>562786.39559171104</v>
      </c>
      <c r="K419" s="243">
        <f t="shared" si="237"/>
        <v>0</v>
      </c>
      <c r="L419" s="238"/>
      <c r="M419" s="47">
        <v>500</v>
      </c>
      <c r="N419" s="175">
        <f t="shared" si="211"/>
        <v>0</v>
      </c>
      <c r="O419" s="178">
        <f t="shared" si="238"/>
        <v>0</v>
      </c>
      <c r="P419" s="177">
        <f t="shared" si="212"/>
        <v>0</v>
      </c>
      <c r="Q419" s="178">
        <f t="shared" si="239"/>
        <v>0</v>
      </c>
      <c r="R419" s="177">
        <f t="shared" si="212"/>
        <v>0</v>
      </c>
      <c r="S419" s="178">
        <f t="shared" si="240"/>
        <v>0</v>
      </c>
      <c r="T419" s="177">
        <f t="shared" si="225"/>
        <v>0</v>
      </c>
      <c r="U419" s="179">
        <f t="shared" si="241"/>
        <v>0</v>
      </c>
      <c r="V419" s="177">
        <f t="shared" si="226"/>
        <v>0</v>
      </c>
      <c r="W419" s="178">
        <f t="shared" si="242"/>
        <v>0</v>
      </c>
      <c r="X419" s="177">
        <f t="shared" si="227"/>
        <v>0</v>
      </c>
      <c r="Y419" s="178">
        <f t="shared" si="243"/>
        <v>0</v>
      </c>
      <c r="Z419" s="177">
        <f t="shared" si="228"/>
        <v>0</v>
      </c>
      <c r="AA419" s="178">
        <f t="shared" si="244"/>
        <v>0</v>
      </c>
      <c r="AB419" s="177">
        <f t="shared" si="229"/>
        <v>0</v>
      </c>
      <c r="AC419" s="178">
        <f t="shared" si="245"/>
        <v>0</v>
      </c>
      <c r="AD419" s="177">
        <f t="shared" si="230"/>
        <v>0</v>
      </c>
      <c r="AE419" s="179">
        <f t="shared" si="246"/>
        <v>0</v>
      </c>
      <c r="AF419" s="177">
        <f t="shared" si="230"/>
        <v>0</v>
      </c>
      <c r="AG419" s="178">
        <f t="shared" si="247"/>
        <v>0</v>
      </c>
      <c r="AH419" s="220">
        <f t="shared" si="231"/>
        <v>0</v>
      </c>
      <c r="AI419" s="179">
        <f t="shared" si="248"/>
        <v>0</v>
      </c>
      <c r="AJ419" s="177">
        <f t="shared" si="232"/>
        <v>0</v>
      </c>
      <c r="AK419" s="178">
        <f t="shared" si="249"/>
        <v>0</v>
      </c>
      <c r="AL419" s="177">
        <f t="shared" si="233"/>
        <v>0</v>
      </c>
      <c r="AM419" s="178">
        <f t="shared" si="250"/>
        <v>0</v>
      </c>
      <c r="AN419" s="220">
        <f t="shared" si="234"/>
        <v>0</v>
      </c>
      <c r="AO419" s="117">
        <f t="shared" si="251"/>
        <v>0</v>
      </c>
    </row>
    <row r="420" spans="1:41" s="65" customFormat="1" ht="15" customHeight="1">
      <c r="A420" s="66">
        <v>34</v>
      </c>
      <c r="B420" s="42">
        <v>25422567</v>
      </c>
      <c r="C420" s="43" t="s">
        <v>399</v>
      </c>
      <c r="D420" s="74">
        <v>37</v>
      </c>
      <c r="E420" s="75">
        <v>2.5099999999999998</v>
      </c>
      <c r="F420" s="55"/>
      <c r="G420" s="75"/>
      <c r="H420" s="63">
        <v>539273.14533536951</v>
      </c>
      <c r="I420" s="63">
        <f t="shared" si="235"/>
        <v>555451.33969543059</v>
      </c>
      <c r="J420" s="64">
        <f t="shared" si="236"/>
        <v>694314.17461928818</v>
      </c>
      <c r="K420" s="243">
        <f t="shared" si="237"/>
        <v>0</v>
      </c>
      <c r="L420" s="238"/>
      <c r="M420" s="47">
        <v>500</v>
      </c>
      <c r="N420" s="175">
        <f t="shared" si="211"/>
        <v>0</v>
      </c>
      <c r="O420" s="178">
        <f t="shared" si="238"/>
        <v>0</v>
      </c>
      <c r="P420" s="177">
        <f t="shared" si="212"/>
        <v>0</v>
      </c>
      <c r="Q420" s="178">
        <f t="shared" si="239"/>
        <v>0</v>
      </c>
      <c r="R420" s="177">
        <f t="shared" si="212"/>
        <v>0</v>
      </c>
      <c r="S420" s="178">
        <f t="shared" si="240"/>
        <v>0</v>
      </c>
      <c r="T420" s="177">
        <f t="shared" si="225"/>
        <v>0</v>
      </c>
      <c r="U420" s="179">
        <f t="shared" si="241"/>
        <v>0</v>
      </c>
      <c r="V420" s="177">
        <f t="shared" si="226"/>
        <v>0</v>
      </c>
      <c r="W420" s="178">
        <f t="shared" si="242"/>
        <v>0</v>
      </c>
      <c r="X420" s="177">
        <f t="shared" si="227"/>
        <v>0</v>
      </c>
      <c r="Y420" s="178">
        <f t="shared" si="243"/>
        <v>0</v>
      </c>
      <c r="Z420" s="177">
        <f t="shared" si="228"/>
        <v>0</v>
      </c>
      <c r="AA420" s="178">
        <f t="shared" si="244"/>
        <v>0</v>
      </c>
      <c r="AB420" s="177">
        <f t="shared" si="229"/>
        <v>0</v>
      </c>
      <c r="AC420" s="178">
        <f t="shared" si="245"/>
        <v>0</v>
      </c>
      <c r="AD420" s="177">
        <f t="shared" si="230"/>
        <v>0</v>
      </c>
      <c r="AE420" s="179">
        <f t="shared" si="246"/>
        <v>0</v>
      </c>
      <c r="AF420" s="177">
        <f t="shared" si="230"/>
        <v>0</v>
      </c>
      <c r="AG420" s="178">
        <f t="shared" si="247"/>
        <v>0</v>
      </c>
      <c r="AH420" s="220">
        <f t="shared" si="231"/>
        <v>0</v>
      </c>
      <c r="AI420" s="179">
        <f t="shared" si="248"/>
        <v>0</v>
      </c>
      <c r="AJ420" s="177">
        <f t="shared" si="232"/>
        <v>0</v>
      </c>
      <c r="AK420" s="178">
        <f t="shared" si="249"/>
        <v>0</v>
      </c>
      <c r="AL420" s="177">
        <f t="shared" si="233"/>
        <v>0</v>
      </c>
      <c r="AM420" s="178">
        <f t="shared" si="250"/>
        <v>0</v>
      </c>
      <c r="AN420" s="220">
        <f t="shared" si="234"/>
        <v>0</v>
      </c>
      <c r="AO420" s="117">
        <f t="shared" si="251"/>
        <v>0</v>
      </c>
    </row>
    <row r="421" spans="1:41" s="65" customFormat="1" ht="15" customHeight="1">
      <c r="A421" s="66">
        <v>35</v>
      </c>
      <c r="B421" s="42">
        <v>25422568</v>
      </c>
      <c r="C421" s="43" t="s">
        <v>400</v>
      </c>
      <c r="D421" s="74">
        <v>37</v>
      </c>
      <c r="E421" s="75">
        <v>2.6</v>
      </c>
      <c r="F421" s="55"/>
      <c r="G421" s="75"/>
      <c r="H421" s="63">
        <v>578756.40952548536</v>
      </c>
      <c r="I421" s="63">
        <f t="shared" si="235"/>
        <v>596119.10181124997</v>
      </c>
      <c r="J421" s="64">
        <f t="shared" si="236"/>
        <v>745148.87726406241</v>
      </c>
      <c r="K421" s="243">
        <f t="shared" si="237"/>
        <v>0</v>
      </c>
      <c r="L421" s="238"/>
      <c r="M421" s="47">
        <v>500</v>
      </c>
      <c r="N421" s="175">
        <f t="shared" si="211"/>
        <v>0</v>
      </c>
      <c r="O421" s="178">
        <f t="shared" si="238"/>
        <v>0</v>
      </c>
      <c r="P421" s="177">
        <f t="shared" si="212"/>
        <v>0</v>
      </c>
      <c r="Q421" s="178">
        <f t="shared" si="239"/>
        <v>0</v>
      </c>
      <c r="R421" s="177">
        <f t="shared" si="212"/>
        <v>0</v>
      </c>
      <c r="S421" s="178">
        <f t="shared" si="240"/>
        <v>0</v>
      </c>
      <c r="T421" s="177">
        <f t="shared" si="225"/>
        <v>0</v>
      </c>
      <c r="U421" s="179">
        <f t="shared" si="241"/>
        <v>0</v>
      </c>
      <c r="V421" s="177">
        <f t="shared" si="226"/>
        <v>0</v>
      </c>
      <c r="W421" s="178">
        <f t="shared" si="242"/>
        <v>0</v>
      </c>
      <c r="X421" s="177">
        <f t="shared" si="227"/>
        <v>0</v>
      </c>
      <c r="Y421" s="178">
        <f t="shared" si="243"/>
        <v>0</v>
      </c>
      <c r="Z421" s="177">
        <f t="shared" si="228"/>
        <v>0</v>
      </c>
      <c r="AA421" s="178">
        <f t="shared" si="244"/>
        <v>0</v>
      </c>
      <c r="AB421" s="177">
        <f t="shared" si="229"/>
        <v>0</v>
      </c>
      <c r="AC421" s="178">
        <f t="shared" si="245"/>
        <v>0</v>
      </c>
      <c r="AD421" s="177">
        <f t="shared" si="230"/>
        <v>0</v>
      </c>
      <c r="AE421" s="179">
        <f t="shared" si="246"/>
        <v>0</v>
      </c>
      <c r="AF421" s="177">
        <f t="shared" si="230"/>
        <v>0</v>
      </c>
      <c r="AG421" s="178">
        <f t="shared" si="247"/>
        <v>0</v>
      </c>
      <c r="AH421" s="220">
        <f t="shared" si="231"/>
        <v>0</v>
      </c>
      <c r="AI421" s="179">
        <f t="shared" si="248"/>
        <v>0</v>
      </c>
      <c r="AJ421" s="177">
        <f t="shared" si="232"/>
        <v>0</v>
      </c>
      <c r="AK421" s="178">
        <f t="shared" si="249"/>
        <v>0</v>
      </c>
      <c r="AL421" s="177">
        <f t="shared" si="233"/>
        <v>0</v>
      </c>
      <c r="AM421" s="178">
        <f t="shared" si="250"/>
        <v>0</v>
      </c>
      <c r="AN421" s="220">
        <f t="shared" si="234"/>
        <v>0</v>
      </c>
      <c r="AO421" s="117">
        <f t="shared" si="251"/>
        <v>0</v>
      </c>
    </row>
    <row r="422" spans="1:41" s="65" customFormat="1" ht="15" customHeight="1">
      <c r="A422" s="66">
        <v>36</v>
      </c>
      <c r="B422" s="42">
        <v>25422569</v>
      </c>
      <c r="C422" s="43" t="s">
        <v>401</v>
      </c>
      <c r="D422" s="74">
        <v>37</v>
      </c>
      <c r="E422" s="75">
        <v>2.84</v>
      </c>
      <c r="F422" s="55"/>
      <c r="G422" s="75"/>
      <c r="H422" s="63">
        <v>684674.54808382934</v>
      </c>
      <c r="I422" s="63">
        <f t="shared" si="235"/>
        <v>705214.78452634427</v>
      </c>
      <c r="J422" s="64">
        <f t="shared" si="236"/>
        <v>881518.48065793025</v>
      </c>
      <c r="K422" s="243">
        <f t="shared" si="237"/>
        <v>0</v>
      </c>
      <c r="L422" s="238"/>
      <c r="M422" s="47">
        <v>500</v>
      </c>
      <c r="N422" s="175">
        <f t="shared" si="211"/>
        <v>0</v>
      </c>
      <c r="O422" s="178">
        <f t="shared" si="238"/>
        <v>0</v>
      </c>
      <c r="P422" s="177">
        <f t="shared" si="212"/>
        <v>0</v>
      </c>
      <c r="Q422" s="178">
        <f t="shared" si="239"/>
        <v>0</v>
      </c>
      <c r="R422" s="177">
        <f t="shared" si="212"/>
        <v>0</v>
      </c>
      <c r="S422" s="178">
        <f t="shared" si="240"/>
        <v>0</v>
      </c>
      <c r="T422" s="177">
        <f t="shared" si="225"/>
        <v>0</v>
      </c>
      <c r="U422" s="179">
        <f t="shared" si="241"/>
        <v>0</v>
      </c>
      <c r="V422" s="177">
        <f t="shared" si="226"/>
        <v>0</v>
      </c>
      <c r="W422" s="178">
        <f t="shared" si="242"/>
        <v>0</v>
      </c>
      <c r="X422" s="177">
        <f t="shared" si="227"/>
        <v>0</v>
      </c>
      <c r="Y422" s="178">
        <f t="shared" si="243"/>
        <v>0</v>
      </c>
      <c r="Z422" s="177">
        <f t="shared" si="228"/>
        <v>0</v>
      </c>
      <c r="AA422" s="178">
        <f t="shared" si="244"/>
        <v>0</v>
      </c>
      <c r="AB422" s="177">
        <f t="shared" si="229"/>
        <v>0</v>
      </c>
      <c r="AC422" s="178">
        <f t="shared" si="245"/>
        <v>0</v>
      </c>
      <c r="AD422" s="177">
        <f t="shared" si="230"/>
        <v>0</v>
      </c>
      <c r="AE422" s="179">
        <f t="shared" si="246"/>
        <v>0</v>
      </c>
      <c r="AF422" s="177">
        <f t="shared" si="230"/>
        <v>0</v>
      </c>
      <c r="AG422" s="178">
        <f t="shared" si="247"/>
        <v>0</v>
      </c>
      <c r="AH422" s="220">
        <f t="shared" si="231"/>
        <v>0</v>
      </c>
      <c r="AI422" s="179">
        <f t="shared" si="248"/>
        <v>0</v>
      </c>
      <c r="AJ422" s="177">
        <f t="shared" si="232"/>
        <v>0</v>
      </c>
      <c r="AK422" s="178">
        <f t="shared" si="249"/>
        <v>0</v>
      </c>
      <c r="AL422" s="177">
        <f t="shared" si="233"/>
        <v>0</v>
      </c>
      <c r="AM422" s="178">
        <f t="shared" si="250"/>
        <v>0</v>
      </c>
      <c r="AN422" s="220">
        <f t="shared" si="234"/>
        <v>0</v>
      </c>
      <c r="AO422" s="117">
        <f t="shared" si="251"/>
        <v>0</v>
      </c>
    </row>
    <row r="423" spans="1:41" s="65" customFormat="1" ht="15" customHeight="1">
      <c r="A423" s="66">
        <v>37</v>
      </c>
      <c r="B423" s="42">
        <v>25422570</v>
      </c>
      <c r="C423" s="43" t="s">
        <v>402</v>
      </c>
      <c r="D423" s="74">
        <v>37</v>
      </c>
      <c r="E423" s="75">
        <v>2.9</v>
      </c>
      <c r="F423" s="55"/>
      <c r="G423" s="75"/>
      <c r="H423" s="63">
        <v>712973.42470487743</v>
      </c>
      <c r="I423" s="63">
        <f t="shared" si="235"/>
        <v>734362.62744602375</v>
      </c>
      <c r="J423" s="64">
        <f t="shared" si="236"/>
        <v>917953.28430752968</v>
      </c>
      <c r="K423" s="243">
        <f t="shared" si="237"/>
        <v>0</v>
      </c>
      <c r="L423" s="238"/>
      <c r="M423" s="47">
        <v>250</v>
      </c>
      <c r="N423" s="175">
        <f t="shared" si="211"/>
        <v>0</v>
      </c>
      <c r="O423" s="178">
        <f t="shared" si="238"/>
        <v>0</v>
      </c>
      <c r="P423" s="177">
        <f t="shared" si="212"/>
        <v>0</v>
      </c>
      <c r="Q423" s="178">
        <f t="shared" si="239"/>
        <v>0</v>
      </c>
      <c r="R423" s="177">
        <f t="shared" si="212"/>
        <v>0</v>
      </c>
      <c r="S423" s="178">
        <f t="shared" si="240"/>
        <v>0</v>
      </c>
      <c r="T423" s="177">
        <f t="shared" si="225"/>
        <v>0</v>
      </c>
      <c r="U423" s="179">
        <f t="shared" si="241"/>
        <v>0</v>
      </c>
      <c r="V423" s="177">
        <f t="shared" si="226"/>
        <v>0</v>
      </c>
      <c r="W423" s="178">
        <f t="shared" si="242"/>
        <v>0</v>
      </c>
      <c r="X423" s="177">
        <f t="shared" si="227"/>
        <v>0</v>
      </c>
      <c r="Y423" s="178">
        <f t="shared" si="243"/>
        <v>0</v>
      </c>
      <c r="Z423" s="177">
        <f t="shared" si="228"/>
        <v>0</v>
      </c>
      <c r="AA423" s="178">
        <f t="shared" si="244"/>
        <v>0</v>
      </c>
      <c r="AB423" s="177">
        <f t="shared" si="229"/>
        <v>0</v>
      </c>
      <c r="AC423" s="178">
        <f t="shared" si="245"/>
        <v>0</v>
      </c>
      <c r="AD423" s="177">
        <f t="shared" si="230"/>
        <v>0</v>
      </c>
      <c r="AE423" s="179">
        <f t="shared" si="246"/>
        <v>0</v>
      </c>
      <c r="AF423" s="177">
        <f t="shared" si="230"/>
        <v>0</v>
      </c>
      <c r="AG423" s="178">
        <f t="shared" si="247"/>
        <v>0</v>
      </c>
      <c r="AH423" s="220">
        <f t="shared" si="231"/>
        <v>0</v>
      </c>
      <c r="AI423" s="179">
        <f t="shared" si="248"/>
        <v>0</v>
      </c>
      <c r="AJ423" s="177">
        <f t="shared" si="232"/>
        <v>0</v>
      </c>
      <c r="AK423" s="178">
        <f t="shared" si="249"/>
        <v>0</v>
      </c>
      <c r="AL423" s="177">
        <f t="shared" si="233"/>
        <v>0</v>
      </c>
      <c r="AM423" s="178">
        <f t="shared" si="250"/>
        <v>0</v>
      </c>
      <c r="AN423" s="220">
        <f t="shared" si="234"/>
        <v>0</v>
      </c>
      <c r="AO423" s="117">
        <f t="shared" si="251"/>
        <v>0</v>
      </c>
    </row>
    <row r="424" spans="1:41" s="65" customFormat="1" ht="15" customHeight="1">
      <c r="A424" s="66">
        <v>38</v>
      </c>
      <c r="B424" s="42">
        <v>25422571</v>
      </c>
      <c r="C424" s="43" t="s">
        <v>403</v>
      </c>
      <c r="D424" s="74">
        <v>37</v>
      </c>
      <c r="E424" s="75">
        <v>3.15</v>
      </c>
      <c r="F424" s="55"/>
      <c r="G424" s="75"/>
      <c r="H424" s="63">
        <v>838363.44326327788</v>
      </c>
      <c r="I424" s="63">
        <f t="shared" si="235"/>
        <v>863514.34656117624</v>
      </c>
      <c r="J424" s="64">
        <f t="shared" si="236"/>
        <v>1079392.9332014702</v>
      </c>
      <c r="K424" s="243">
        <f t="shared" si="237"/>
        <v>0</v>
      </c>
      <c r="L424" s="238"/>
      <c r="M424" s="47">
        <v>250</v>
      </c>
      <c r="N424" s="175">
        <f t="shared" si="211"/>
        <v>0</v>
      </c>
      <c r="O424" s="178">
        <f t="shared" si="238"/>
        <v>0</v>
      </c>
      <c r="P424" s="177">
        <f t="shared" si="212"/>
        <v>0</v>
      </c>
      <c r="Q424" s="178">
        <f t="shared" si="239"/>
        <v>0</v>
      </c>
      <c r="R424" s="177">
        <f t="shared" si="212"/>
        <v>0</v>
      </c>
      <c r="S424" s="178">
        <f t="shared" si="240"/>
        <v>0</v>
      </c>
      <c r="T424" s="177">
        <f t="shared" si="225"/>
        <v>0</v>
      </c>
      <c r="U424" s="179">
        <f t="shared" si="241"/>
        <v>0</v>
      </c>
      <c r="V424" s="177">
        <f t="shared" si="226"/>
        <v>0</v>
      </c>
      <c r="W424" s="178">
        <f t="shared" si="242"/>
        <v>0</v>
      </c>
      <c r="X424" s="177">
        <f t="shared" si="227"/>
        <v>0</v>
      </c>
      <c r="Y424" s="178">
        <f t="shared" si="243"/>
        <v>0</v>
      </c>
      <c r="Z424" s="177">
        <f t="shared" si="228"/>
        <v>0</v>
      </c>
      <c r="AA424" s="178">
        <f t="shared" si="244"/>
        <v>0</v>
      </c>
      <c r="AB424" s="177">
        <f t="shared" si="229"/>
        <v>0</v>
      </c>
      <c r="AC424" s="178">
        <f t="shared" si="245"/>
        <v>0</v>
      </c>
      <c r="AD424" s="177">
        <f t="shared" si="230"/>
        <v>0</v>
      </c>
      <c r="AE424" s="179">
        <f t="shared" si="246"/>
        <v>0</v>
      </c>
      <c r="AF424" s="177">
        <f t="shared" si="230"/>
        <v>0</v>
      </c>
      <c r="AG424" s="178">
        <f t="shared" si="247"/>
        <v>0</v>
      </c>
      <c r="AH424" s="220">
        <f t="shared" si="231"/>
        <v>0</v>
      </c>
      <c r="AI424" s="179">
        <f t="shared" si="248"/>
        <v>0</v>
      </c>
      <c r="AJ424" s="177">
        <f t="shared" si="232"/>
        <v>0</v>
      </c>
      <c r="AK424" s="178">
        <f t="shared" si="249"/>
        <v>0</v>
      </c>
      <c r="AL424" s="177">
        <f t="shared" si="233"/>
        <v>0</v>
      </c>
      <c r="AM424" s="178">
        <f t="shared" si="250"/>
        <v>0</v>
      </c>
      <c r="AN424" s="220">
        <f t="shared" si="234"/>
        <v>0</v>
      </c>
      <c r="AO424" s="117">
        <f t="shared" si="251"/>
        <v>0</v>
      </c>
    </row>
    <row r="425" spans="1:41" s="65" customFormat="1" ht="15" customHeight="1" thickBot="1">
      <c r="A425" s="67">
        <v>39</v>
      </c>
      <c r="B425" s="44">
        <v>25422572</v>
      </c>
      <c r="C425" s="45" t="s">
        <v>404</v>
      </c>
      <c r="D425" s="76">
        <v>37</v>
      </c>
      <c r="E425" s="77">
        <v>3.66</v>
      </c>
      <c r="F425" s="57"/>
      <c r="G425" s="77"/>
      <c r="H425" s="70">
        <v>1123155.607859272</v>
      </c>
      <c r="I425" s="70">
        <f t="shared" si="235"/>
        <v>1156850.2760950502</v>
      </c>
      <c r="J425" s="71">
        <f t="shared" si="236"/>
        <v>1446062.8451188125</v>
      </c>
      <c r="K425" s="246">
        <f t="shared" si="237"/>
        <v>0</v>
      </c>
      <c r="L425" s="240"/>
      <c r="M425" s="48">
        <v>250</v>
      </c>
      <c r="N425" s="180">
        <f t="shared" si="211"/>
        <v>0</v>
      </c>
      <c r="O425" s="178">
        <f t="shared" si="238"/>
        <v>0</v>
      </c>
      <c r="P425" s="177">
        <f t="shared" si="212"/>
        <v>0</v>
      </c>
      <c r="Q425" s="178">
        <f t="shared" si="239"/>
        <v>0</v>
      </c>
      <c r="R425" s="177">
        <f t="shared" si="212"/>
        <v>0</v>
      </c>
      <c r="S425" s="178">
        <f t="shared" si="240"/>
        <v>0</v>
      </c>
      <c r="T425" s="177">
        <f t="shared" si="225"/>
        <v>0</v>
      </c>
      <c r="U425" s="179">
        <f t="shared" si="241"/>
        <v>0</v>
      </c>
      <c r="V425" s="177">
        <f t="shared" si="226"/>
        <v>0</v>
      </c>
      <c r="W425" s="178">
        <f t="shared" si="242"/>
        <v>0</v>
      </c>
      <c r="X425" s="177">
        <f t="shared" si="227"/>
        <v>0</v>
      </c>
      <c r="Y425" s="178">
        <f t="shared" si="243"/>
        <v>0</v>
      </c>
      <c r="Z425" s="177">
        <f t="shared" si="228"/>
        <v>0</v>
      </c>
      <c r="AA425" s="178">
        <f t="shared" si="244"/>
        <v>0</v>
      </c>
      <c r="AB425" s="177">
        <f t="shared" si="229"/>
        <v>0</v>
      </c>
      <c r="AC425" s="178">
        <f t="shared" si="245"/>
        <v>0</v>
      </c>
      <c r="AD425" s="177">
        <f t="shared" si="230"/>
        <v>0</v>
      </c>
      <c r="AE425" s="179">
        <f t="shared" si="246"/>
        <v>0</v>
      </c>
      <c r="AF425" s="177">
        <f t="shared" si="230"/>
        <v>0</v>
      </c>
      <c r="AG425" s="178">
        <f t="shared" si="247"/>
        <v>0</v>
      </c>
      <c r="AH425" s="220">
        <f t="shared" si="231"/>
        <v>0</v>
      </c>
      <c r="AI425" s="179">
        <f t="shared" si="248"/>
        <v>0</v>
      </c>
      <c r="AJ425" s="177">
        <f t="shared" si="232"/>
        <v>0</v>
      </c>
      <c r="AK425" s="178">
        <f t="shared" si="249"/>
        <v>0</v>
      </c>
      <c r="AL425" s="177">
        <f t="shared" si="233"/>
        <v>0</v>
      </c>
      <c r="AM425" s="178">
        <f t="shared" si="250"/>
        <v>0</v>
      </c>
      <c r="AN425" s="220">
        <f t="shared" si="234"/>
        <v>0</v>
      </c>
      <c r="AO425" s="117">
        <f t="shared" si="251"/>
        <v>0</v>
      </c>
    </row>
    <row r="426" spans="1:41" s="139" customFormat="1" ht="15" customHeight="1" thickTop="1">
      <c r="A426" s="151" t="s">
        <v>763</v>
      </c>
      <c r="B426" s="129"/>
      <c r="C426" s="130"/>
      <c r="D426" s="131"/>
      <c r="E426" s="132"/>
      <c r="F426" s="133"/>
      <c r="G426" s="134"/>
      <c r="H426" s="135"/>
      <c r="I426" s="135"/>
      <c r="J426" s="135"/>
      <c r="K426" s="245"/>
      <c r="L426" s="136"/>
      <c r="M426" s="184"/>
      <c r="N426" s="201"/>
      <c r="O426" s="202"/>
      <c r="P426" s="187"/>
      <c r="Q426" s="185"/>
      <c r="R426" s="187"/>
      <c r="S426" s="185"/>
      <c r="T426" s="187"/>
      <c r="U426" s="136"/>
      <c r="V426" s="187"/>
      <c r="W426" s="185"/>
      <c r="X426" s="187"/>
      <c r="Y426" s="185"/>
      <c r="Z426" s="187"/>
      <c r="AA426" s="185"/>
      <c r="AB426" s="187"/>
      <c r="AC426" s="185"/>
      <c r="AD426" s="187"/>
      <c r="AE426" s="136"/>
      <c r="AF426" s="226"/>
      <c r="AG426" s="210"/>
      <c r="AH426" s="209"/>
      <c r="AI426" s="136"/>
      <c r="AJ426" s="226"/>
      <c r="AK426" s="210">
        <f t="shared" si="249"/>
        <v>0</v>
      </c>
      <c r="AL426" s="226"/>
      <c r="AM426" s="210">
        <f t="shared" si="250"/>
        <v>0</v>
      </c>
      <c r="AN426" s="209"/>
      <c r="AO426" s="138">
        <f t="shared" si="251"/>
        <v>0</v>
      </c>
    </row>
    <row r="427" spans="1:41" s="65" customFormat="1" ht="15" customHeight="1">
      <c r="A427" s="60">
        <v>1</v>
      </c>
      <c r="B427" s="40">
        <v>25432501</v>
      </c>
      <c r="C427" s="41" t="s">
        <v>405</v>
      </c>
      <c r="D427" s="122">
        <v>7</v>
      </c>
      <c r="E427" s="79">
        <v>0.37</v>
      </c>
      <c r="F427" s="106"/>
      <c r="G427" s="206"/>
      <c r="H427" s="125">
        <v>10867.183861382608</v>
      </c>
      <c r="I427" s="125">
        <f>H427*1.03</f>
        <v>11193.199377224086</v>
      </c>
      <c r="J427" s="126">
        <f>I427/0.8</f>
        <v>13991.499221530106</v>
      </c>
      <c r="K427" s="242">
        <f t="shared" si="237"/>
        <v>0</v>
      </c>
      <c r="L427" s="237"/>
      <c r="M427" s="127">
        <v>2000</v>
      </c>
      <c r="N427" s="175">
        <f t="shared" si="211"/>
        <v>0</v>
      </c>
      <c r="O427" s="178">
        <f t="shared" si="238"/>
        <v>0</v>
      </c>
      <c r="P427" s="177">
        <f t="shared" si="212"/>
        <v>0</v>
      </c>
      <c r="Q427" s="178">
        <f t="shared" si="239"/>
        <v>0</v>
      </c>
      <c r="R427" s="177">
        <f t="shared" si="212"/>
        <v>0</v>
      </c>
      <c r="S427" s="178">
        <f t="shared" si="240"/>
        <v>0</v>
      </c>
      <c r="T427" s="177">
        <f t="shared" ref="T427:T465" si="252">U427/1.1</f>
        <v>0</v>
      </c>
      <c r="U427" s="179">
        <f t="shared" si="241"/>
        <v>0</v>
      </c>
      <c r="V427" s="177">
        <f t="shared" ref="V427:V465" si="253">W427/1.1</f>
        <v>0</v>
      </c>
      <c r="W427" s="178">
        <f t="shared" si="242"/>
        <v>0</v>
      </c>
      <c r="X427" s="177">
        <f t="shared" ref="X427:X465" si="254">Y427/1.1</f>
        <v>0</v>
      </c>
      <c r="Y427" s="178">
        <f t="shared" si="243"/>
        <v>0</v>
      </c>
      <c r="Z427" s="177">
        <f t="shared" ref="Z427:Z465" si="255">AA427/1.1</f>
        <v>0</v>
      </c>
      <c r="AA427" s="178">
        <f t="shared" si="244"/>
        <v>0</v>
      </c>
      <c r="AB427" s="177">
        <f t="shared" ref="AB427:AB465" si="256">AC427/1.1</f>
        <v>0</v>
      </c>
      <c r="AC427" s="178">
        <f t="shared" si="245"/>
        <v>0</v>
      </c>
      <c r="AD427" s="177">
        <f t="shared" ref="AD427:AF465" si="257">AE427/1.1</f>
        <v>0</v>
      </c>
      <c r="AE427" s="179">
        <f t="shared" si="246"/>
        <v>0</v>
      </c>
      <c r="AF427" s="177">
        <f t="shared" si="257"/>
        <v>0</v>
      </c>
      <c r="AG427" s="178">
        <f t="shared" si="247"/>
        <v>0</v>
      </c>
      <c r="AH427" s="220">
        <f t="shared" ref="AH427:AH465" si="258">AI427/1.1</f>
        <v>0</v>
      </c>
      <c r="AI427" s="179">
        <f t="shared" si="248"/>
        <v>0</v>
      </c>
      <c r="AJ427" s="177">
        <f t="shared" ref="AJ427:AJ465" si="259">AK427/1.1</f>
        <v>0</v>
      </c>
      <c r="AK427" s="178">
        <f t="shared" si="249"/>
        <v>0</v>
      </c>
      <c r="AL427" s="177">
        <f t="shared" ref="AL427:AL465" si="260">AM427/1.1</f>
        <v>0</v>
      </c>
      <c r="AM427" s="178">
        <f t="shared" si="250"/>
        <v>0</v>
      </c>
      <c r="AN427" s="220">
        <f t="shared" ref="AN427:AN465" si="261">AO427/1.1</f>
        <v>0</v>
      </c>
      <c r="AO427" s="117">
        <f t="shared" si="251"/>
        <v>0</v>
      </c>
    </row>
    <row r="428" spans="1:41" s="65" customFormat="1" ht="15" customHeight="1">
      <c r="A428" s="66">
        <v>2</v>
      </c>
      <c r="B428" s="42">
        <v>25432502</v>
      </c>
      <c r="C428" s="43" t="s">
        <v>406</v>
      </c>
      <c r="D428" s="36">
        <v>7</v>
      </c>
      <c r="E428" s="75">
        <v>0.42</v>
      </c>
      <c r="F428" s="55"/>
      <c r="G428" s="104"/>
      <c r="H428" s="46">
        <v>11968.226164812095</v>
      </c>
      <c r="I428" s="46">
        <f t="shared" ref="I428:I465" si="262">H428*1.03</f>
        <v>12327.272949756458</v>
      </c>
      <c r="J428" s="87">
        <f t="shared" ref="J428:J465" si="263">I428/0.8</f>
        <v>15409.091187195572</v>
      </c>
      <c r="K428" s="243">
        <f t="shared" si="237"/>
        <v>0</v>
      </c>
      <c r="L428" s="238"/>
      <c r="M428" s="47">
        <v>2000</v>
      </c>
      <c r="N428" s="175">
        <f t="shared" si="211"/>
        <v>0</v>
      </c>
      <c r="O428" s="178">
        <f t="shared" si="238"/>
        <v>0</v>
      </c>
      <c r="P428" s="177">
        <f t="shared" si="212"/>
        <v>0</v>
      </c>
      <c r="Q428" s="178">
        <f t="shared" si="239"/>
        <v>0</v>
      </c>
      <c r="R428" s="177">
        <f t="shared" si="212"/>
        <v>0</v>
      </c>
      <c r="S428" s="178">
        <f t="shared" si="240"/>
        <v>0</v>
      </c>
      <c r="T428" s="177">
        <f t="shared" si="252"/>
        <v>0</v>
      </c>
      <c r="U428" s="179">
        <f t="shared" si="241"/>
        <v>0</v>
      </c>
      <c r="V428" s="177">
        <f t="shared" si="253"/>
        <v>0</v>
      </c>
      <c r="W428" s="178">
        <f t="shared" si="242"/>
        <v>0</v>
      </c>
      <c r="X428" s="177">
        <f t="shared" si="254"/>
        <v>0</v>
      </c>
      <c r="Y428" s="178">
        <f t="shared" si="243"/>
        <v>0</v>
      </c>
      <c r="Z428" s="177">
        <f t="shared" si="255"/>
        <v>0</v>
      </c>
      <c r="AA428" s="178">
        <f t="shared" si="244"/>
        <v>0</v>
      </c>
      <c r="AB428" s="177">
        <f t="shared" si="256"/>
        <v>0</v>
      </c>
      <c r="AC428" s="178">
        <f t="shared" si="245"/>
        <v>0</v>
      </c>
      <c r="AD428" s="177">
        <f t="shared" si="257"/>
        <v>0</v>
      </c>
      <c r="AE428" s="179">
        <f t="shared" si="246"/>
        <v>0</v>
      </c>
      <c r="AF428" s="177">
        <f t="shared" si="257"/>
        <v>0</v>
      </c>
      <c r="AG428" s="178">
        <f t="shared" si="247"/>
        <v>0</v>
      </c>
      <c r="AH428" s="220">
        <f t="shared" si="258"/>
        <v>0</v>
      </c>
      <c r="AI428" s="179">
        <f t="shared" si="248"/>
        <v>0</v>
      </c>
      <c r="AJ428" s="177">
        <f t="shared" si="259"/>
        <v>0</v>
      </c>
      <c r="AK428" s="178">
        <f t="shared" si="249"/>
        <v>0</v>
      </c>
      <c r="AL428" s="177">
        <f t="shared" si="260"/>
        <v>0</v>
      </c>
      <c r="AM428" s="178">
        <f t="shared" si="250"/>
        <v>0</v>
      </c>
      <c r="AN428" s="220">
        <f t="shared" si="261"/>
        <v>0</v>
      </c>
      <c r="AO428" s="117">
        <f t="shared" si="251"/>
        <v>0</v>
      </c>
    </row>
    <row r="429" spans="1:41" s="65" customFormat="1" ht="15" customHeight="1">
      <c r="A429" s="66">
        <v>3</v>
      </c>
      <c r="B429" s="42">
        <v>25432503</v>
      </c>
      <c r="C429" s="43" t="s">
        <v>407</v>
      </c>
      <c r="D429" s="36">
        <v>7</v>
      </c>
      <c r="E429" s="75">
        <v>0.45</v>
      </c>
      <c r="F429" s="55"/>
      <c r="G429" s="104"/>
      <c r="H429" s="46">
        <v>12794.516245943709</v>
      </c>
      <c r="I429" s="46">
        <f t="shared" si="262"/>
        <v>13178.351733322021</v>
      </c>
      <c r="J429" s="87">
        <f t="shared" si="263"/>
        <v>16472.939666652524</v>
      </c>
      <c r="K429" s="243">
        <f t="shared" si="237"/>
        <v>0</v>
      </c>
      <c r="L429" s="238"/>
      <c r="M429" s="47">
        <v>2000</v>
      </c>
      <c r="N429" s="175">
        <f t="shared" si="211"/>
        <v>0</v>
      </c>
      <c r="O429" s="178">
        <f t="shared" si="238"/>
        <v>0</v>
      </c>
      <c r="P429" s="177">
        <f t="shared" si="212"/>
        <v>0</v>
      </c>
      <c r="Q429" s="178">
        <f t="shared" si="239"/>
        <v>0</v>
      </c>
      <c r="R429" s="177">
        <f t="shared" si="212"/>
        <v>0</v>
      </c>
      <c r="S429" s="178">
        <f t="shared" si="240"/>
        <v>0</v>
      </c>
      <c r="T429" s="177">
        <f t="shared" si="252"/>
        <v>0</v>
      </c>
      <c r="U429" s="179">
        <f t="shared" si="241"/>
        <v>0</v>
      </c>
      <c r="V429" s="177">
        <f t="shared" si="253"/>
        <v>0</v>
      </c>
      <c r="W429" s="178">
        <f t="shared" si="242"/>
        <v>0</v>
      </c>
      <c r="X429" s="177">
        <f t="shared" si="254"/>
        <v>0</v>
      </c>
      <c r="Y429" s="178">
        <f t="shared" si="243"/>
        <v>0</v>
      </c>
      <c r="Z429" s="177">
        <f t="shared" si="255"/>
        <v>0</v>
      </c>
      <c r="AA429" s="178">
        <f t="shared" si="244"/>
        <v>0</v>
      </c>
      <c r="AB429" s="177">
        <f t="shared" si="256"/>
        <v>0</v>
      </c>
      <c r="AC429" s="178">
        <f t="shared" si="245"/>
        <v>0</v>
      </c>
      <c r="AD429" s="177">
        <f t="shared" si="257"/>
        <v>0</v>
      </c>
      <c r="AE429" s="179">
        <f t="shared" si="246"/>
        <v>0</v>
      </c>
      <c r="AF429" s="177">
        <f t="shared" si="257"/>
        <v>0</v>
      </c>
      <c r="AG429" s="178">
        <f t="shared" si="247"/>
        <v>0</v>
      </c>
      <c r="AH429" s="220">
        <f t="shared" si="258"/>
        <v>0</v>
      </c>
      <c r="AI429" s="179">
        <f t="shared" si="248"/>
        <v>0</v>
      </c>
      <c r="AJ429" s="177">
        <f t="shared" si="259"/>
        <v>0</v>
      </c>
      <c r="AK429" s="178">
        <f t="shared" si="249"/>
        <v>0</v>
      </c>
      <c r="AL429" s="177">
        <f t="shared" si="260"/>
        <v>0</v>
      </c>
      <c r="AM429" s="178">
        <f t="shared" si="250"/>
        <v>0</v>
      </c>
      <c r="AN429" s="220">
        <f t="shared" si="261"/>
        <v>0</v>
      </c>
      <c r="AO429" s="117">
        <f t="shared" si="251"/>
        <v>0</v>
      </c>
    </row>
    <row r="430" spans="1:41" s="65" customFormat="1" ht="15" customHeight="1">
      <c r="A430" s="66">
        <v>4</v>
      </c>
      <c r="B430" s="42">
        <v>25432504</v>
      </c>
      <c r="C430" s="43" t="s">
        <v>408</v>
      </c>
      <c r="D430" s="36">
        <v>7</v>
      </c>
      <c r="E430" s="75">
        <v>0.52</v>
      </c>
      <c r="F430" s="55"/>
      <c r="G430" s="104"/>
      <c r="H430" s="46">
        <v>14724.344430352454</v>
      </c>
      <c r="I430" s="46">
        <f t="shared" si="262"/>
        <v>15166.074763263028</v>
      </c>
      <c r="J430" s="87">
        <f t="shared" si="263"/>
        <v>18957.593454078786</v>
      </c>
      <c r="K430" s="243">
        <f t="shared" si="237"/>
        <v>0</v>
      </c>
      <c r="L430" s="238"/>
      <c r="M430" s="47">
        <v>2000</v>
      </c>
      <c r="N430" s="175">
        <f t="shared" si="211"/>
        <v>0</v>
      </c>
      <c r="O430" s="178">
        <f t="shared" si="238"/>
        <v>0</v>
      </c>
      <c r="P430" s="177">
        <f t="shared" si="212"/>
        <v>0</v>
      </c>
      <c r="Q430" s="178">
        <f t="shared" si="239"/>
        <v>0</v>
      </c>
      <c r="R430" s="177">
        <f t="shared" si="212"/>
        <v>0</v>
      </c>
      <c r="S430" s="178">
        <f t="shared" si="240"/>
        <v>0</v>
      </c>
      <c r="T430" s="177">
        <f t="shared" si="252"/>
        <v>0</v>
      </c>
      <c r="U430" s="179">
        <f t="shared" si="241"/>
        <v>0</v>
      </c>
      <c r="V430" s="177">
        <f t="shared" si="253"/>
        <v>0</v>
      </c>
      <c r="W430" s="178">
        <f t="shared" si="242"/>
        <v>0</v>
      </c>
      <c r="X430" s="177">
        <f t="shared" si="254"/>
        <v>0</v>
      </c>
      <c r="Y430" s="178">
        <f t="shared" si="243"/>
        <v>0</v>
      </c>
      <c r="Z430" s="177">
        <f t="shared" si="255"/>
        <v>0</v>
      </c>
      <c r="AA430" s="178">
        <f t="shared" si="244"/>
        <v>0</v>
      </c>
      <c r="AB430" s="177">
        <f t="shared" si="256"/>
        <v>0</v>
      </c>
      <c r="AC430" s="178">
        <f t="shared" si="245"/>
        <v>0</v>
      </c>
      <c r="AD430" s="177">
        <f t="shared" si="257"/>
        <v>0</v>
      </c>
      <c r="AE430" s="179">
        <f t="shared" si="246"/>
        <v>0</v>
      </c>
      <c r="AF430" s="177">
        <f t="shared" si="257"/>
        <v>0</v>
      </c>
      <c r="AG430" s="178">
        <f t="shared" si="247"/>
        <v>0</v>
      </c>
      <c r="AH430" s="220">
        <f t="shared" si="258"/>
        <v>0</v>
      </c>
      <c r="AI430" s="179">
        <f t="shared" si="248"/>
        <v>0</v>
      </c>
      <c r="AJ430" s="177">
        <f t="shared" si="259"/>
        <v>0</v>
      </c>
      <c r="AK430" s="178">
        <f t="shared" si="249"/>
        <v>0</v>
      </c>
      <c r="AL430" s="177">
        <f t="shared" si="260"/>
        <v>0</v>
      </c>
      <c r="AM430" s="178">
        <f t="shared" si="250"/>
        <v>0</v>
      </c>
      <c r="AN430" s="220">
        <f t="shared" si="261"/>
        <v>0</v>
      </c>
      <c r="AO430" s="117">
        <f t="shared" si="251"/>
        <v>0</v>
      </c>
    </row>
    <row r="431" spans="1:41" s="65" customFormat="1" ht="15" customHeight="1">
      <c r="A431" s="66">
        <v>5</v>
      </c>
      <c r="B431" s="42">
        <v>25432505</v>
      </c>
      <c r="C431" s="43" t="s">
        <v>409</v>
      </c>
      <c r="D431" s="36">
        <v>7</v>
      </c>
      <c r="E431" s="75">
        <v>0.6</v>
      </c>
      <c r="F431" s="55"/>
      <c r="G431" s="104"/>
      <c r="H431" s="46">
        <v>17326.246189569552</v>
      </c>
      <c r="I431" s="46">
        <f t="shared" si="262"/>
        <v>17846.033575256639</v>
      </c>
      <c r="J431" s="87">
        <f t="shared" si="263"/>
        <v>22307.541969070797</v>
      </c>
      <c r="K431" s="243">
        <f t="shared" si="237"/>
        <v>0</v>
      </c>
      <c r="L431" s="238"/>
      <c r="M431" s="47">
        <v>2000</v>
      </c>
      <c r="N431" s="175">
        <f t="shared" si="211"/>
        <v>0</v>
      </c>
      <c r="O431" s="178">
        <f t="shared" si="238"/>
        <v>0</v>
      </c>
      <c r="P431" s="177">
        <f t="shared" si="212"/>
        <v>0</v>
      </c>
      <c r="Q431" s="178">
        <f t="shared" si="239"/>
        <v>0</v>
      </c>
      <c r="R431" s="177">
        <f t="shared" si="212"/>
        <v>0</v>
      </c>
      <c r="S431" s="178">
        <f t="shared" si="240"/>
        <v>0</v>
      </c>
      <c r="T431" s="177">
        <f t="shared" si="252"/>
        <v>0</v>
      </c>
      <c r="U431" s="179">
        <f t="shared" si="241"/>
        <v>0</v>
      </c>
      <c r="V431" s="177">
        <f t="shared" si="253"/>
        <v>0</v>
      </c>
      <c r="W431" s="178">
        <f t="shared" si="242"/>
        <v>0</v>
      </c>
      <c r="X431" s="177">
        <f t="shared" si="254"/>
        <v>0</v>
      </c>
      <c r="Y431" s="178">
        <f t="shared" si="243"/>
        <v>0</v>
      </c>
      <c r="Z431" s="177">
        <f t="shared" si="255"/>
        <v>0</v>
      </c>
      <c r="AA431" s="178">
        <f t="shared" si="244"/>
        <v>0</v>
      </c>
      <c r="AB431" s="177">
        <f t="shared" si="256"/>
        <v>0</v>
      </c>
      <c r="AC431" s="178">
        <f t="shared" si="245"/>
        <v>0</v>
      </c>
      <c r="AD431" s="177">
        <f t="shared" si="257"/>
        <v>0</v>
      </c>
      <c r="AE431" s="179">
        <f t="shared" si="246"/>
        <v>0</v>
      </c>
      <c r="AF431" s="177">
        <f t="shared" si="257"/>
        <v>0</v>
      </c>
      <c r="AG431" s="178">
        <f t="shared" si="247"/>
        <v>0</v>
      </c>
      <c r="AH431" s="220">
        <f t="shared" si="258"/>
        <v>0</v>
      </c>
      <c r="AI431" s="179">
        <f t="shared" si="248"/>
        <v>0</v>
      </c>
      <c r="AJ431" s="177">
        <f t="shared" si="259"/>
        <v>0</v>
      </c>
      <c r="AK431" s="178">
        <f t="shared" si="249"/>
        <v>0</v>
      </c>
      <c r="AL431" s="177">
        <f t="shared" si="260"/>
        <v>0</v>
      </c>
      <c r="AM431" s="178">
        <f t="shared" si="250"/>
        <v>0</v>
      </c>
      <c r="AN431" s="220">
        <f t="shared" si="261"/>
        <v>0</v>
      </c>
      <c r="AO431" s="117">
        <f t="shared" si="251"/>
        <v>0</v>
      </c>
    </row>
    <row r="432" spans="1:41" s="65" customFormat="1" ht="15" customHeight="1">
      <c r="A432" s="66">
        <v>6</v>
      </c>
      <c r="B432" s="42">
        <v>25432506</v>
      </c>
      <c r="C432" s="43" t="s">
        <v>410</v>
      </c>
      <c r="D432" s="36">
        <v>7</v>
      </c>
      <c r="E432" s="75">
        <v>0.67</v>
      </c>
      <c r="F432" s="55"/>
      <c r="G432" s="104"/>
      <c r="H432" s="46">
        <v>20370.345036834835</v>
      </c>
      <c r="I432" s="46">
        <f t="shared" si="262"/>
        <v>20981.455387939881</v>
      </c>
      <c r="J432" s="87">
        <f t="shared" si="263"/>
        <v>26226.819234924849</v>
      </c>
      <c r="K432" s="243">
        <f t="shared" si="237"/>
        <v>0</v>
      </c>
      <c r="L432" s="238"/>
      <c r="M432" s="47">
        <v>2000</v>
      </c>
      <c r="N432" s="175">
        <f t="shared" si="211"/>
        <v>0</v>
      </c>
      <c r="O432" s="178">
        <f t="shared" si="238"/>
        <v>0</v>
      </c>
      <c r="P432" s="177">
        <f t="shared" si="212"/>
        <v>0</v>
      </c>
      <c r="Q432" s="178">
        <f t="shared" si="239"/>
        <v>0</v>
      </c>
      <c r="R432" s="177">
        <f t="shared" si="212"/>
        <v>0</v>
      </c>
      <c r="S432" s="178">
        <f t="shared" si="240"/>
        <v>0</v>
      </c>
      <c r="T432" s="177">
        <f t="shared" si="252"/>
        <v>0</v>
      </c>
      <c r="U432" s="179">
        <f t="shared" si="241"/>
        <v>0</v>
      </c>
      <c r="V432" s="177">
        <f t="shared" si="253"/>
        <v>0</v>
      </c>
      <c r="W432" s="178">
        <f t="shared" si="242"/>
        <v>0</v>
      </c>
      <c r="X432" s="177">
        <f t="shared" si="254"/>
        <v>0</v>
      </c>
      <c r="Y432" s="178">
        <f t="shared" si="243"/>
        <v>0</v>
      </c>
      <c r="Z432" s="177">
        <f t="shared" si="255"/>
        <v>0</v>
      </c>
      <c r="AA432" s="178">
        <f t="shared" si="244"/>
        <v>0</v>
      </c>
      <c r="AB432" s="177">
        <f t="shared" si="256"/>
        <v>0</v>
      </c>
      <c r="AC432" s="178">
        <f t="shared" si="245"/>
        <v>0</v>
      </c>
      <c r="AD432" s="177">
        <f t="shared" si="257"/>
        <v>0</v>
      </c>
      <c r="AE432" s="179">
        <f t="shared" si="246"/>
        <v>0</v>
      </c>
      <c r="AF432" s="177">
        <f t="shared" si="257"/>
        <v>0</v>
      </c>
      <c r="AG432" s="178">
        <f t="shared" si="247"/>
        <v>0</v>
      </c>
      <c r="AH432" s="220">
        <f t="shared" si="258"/>
        <v>0</v>
      </c>
      <c r="AI432" s="179">
        <f t="shared" si="248"/>
        <v>0</v>
      </c>
      <c r="AJ432" s="177">
        <f t="shared" si="259"/>
        <v>0</v>
      </c>
      <c r="AK432" s="178">
        <f t="shared" si="249"/>
        <v>0</v>
      </c>
      <c r="AL432" s="177">
        <f t="shared" si="260"/>
        <v>0</v>
      </c>
      <c r="AM432" s="178">
        <f t="shared" si="250"/>
        <v>0</v>
      </c>
      <c r="AN432" s="220">
        <f t="shared" si="261"/>
        <v>0</v>
      </c>
      <c r="AO432" s="117">
        <f t="shared" si="251"/>
        <v>0</v>
      </c>
    </row>
    <row r="433" spans="1:41" s="65" customFormat="1" ht="15" customHeight="1">
      <c r="A433" s="66">
        <v>7</v>
      </c>
      <c r="B433" s="42">
        <v>25432507</v>
      </c>
      <c r="C433" s="43" t="s">
        <v>411</v>
      </c>
      <c r="D433" s="36">
        <v>7</v>
      </c>
      <c r="E433" s="75">
        <v>0.75</v>
      </c>
      <c r="F433" s="55"/>
      <c r="G433" s="104"/>
      <c r="H433" s="46">
        <v>23153.511660116474</v>
      </c>
      <c r="I433" s="46">
        <f t="shared" si="262"/>
        <v>23848.11700991997</v>
      </c>
      <c r="J433" s="87">
        <f t="shared" si="263"/>
        <v>29810.146262399961</v>
      </c>
      <c r="K433" s="243">
        <f t="shared" si="237"/>
        <v>0</v>
      </c>
      <c r="L433" s="238"/>
      <c r="M433" s="47">
        <v>2000</v>
      </c>
      <c r="N433" s="175">
        <f t="shared" si="211"/>
        <v>0</v>
      </c>
      <c r="O433" s="178">
        <f t="shared" si="238"/>
        <v>0</v>
      </c>
      <c r="P433" s="177">
        <f t="shared" si="212"/>
        <v>0</v>
      </c>
      <c r="Q433" s="178">
        <f t="shared" si="239"/>
        <v>0</v>
      </c>
      <c r="R433" s="177">
        <f t="shared" si="212"/>
        <v>0</v>
      </c>
      <c r="S433" s="178">
        <f t="shared" si="240"/>
        <v>0</v>
      </c>
      <c r="T433" s="177">
        <f t="shared" si="252"/>
        <v>0</v>
      </c>
      <c r="U433" s="179">
        <f t="shared" si="241"/>
        <v>0</v>
      </c>
      <c r="V433" s="177">
        <f t="shared" si="253"/>
        <v>0</v>
      </c>
      <c r="W433" s="178">
        <f t="shared" si="242"/>
        <v>0</v>
      </c>
      <c r="X433" s="177">
        <f t="shared" si="254"/>
        <v>0</v>
      </c>
      <c r="Y433" s="178">
        <f t="shared" si="243"/>
        <v>0</v>
      </c>
      <c r="Z433" s="177">
        <f t="shared" si="255"/>
        <v>0</v>
      </c>
      <c r="AA433" s="178">
        <f t="shared" si="244"/>
        <v>0</v>
      </c>
      <c r="AB433" s="177">
        <f t="shared" si="256"/>
        <v>0</v>
      </c>
      <c r="AC433" s="178">
        <f t="shared" si="245"/>
        <v>0</v>
      </c>
      <c r="AD433" s="177">
        <f t="shared" si="257"/>
        <v>0</v>
      </c>
      <c r="AE433" s="179">
        <f t="shared" si="246"/>
        <v>0</v>
      </c>
      <c r="AF433" s="177">
        <f t="shared" si="257"/>
        <v>0</v>
      </c>
      <c r="AG433" s="178">
        <f t="shared" si="247"/>
        <v>0</v>
      </c>
      <c r="AH433" s="220">
        <f t="shared" si="258"/>
        <v>0</v>
      </c>
      <c r="AI433" s="179">
        <f t="shared" si="248"/>
        <v>0</v>
      </c>
      <c r="AJ433" s="177">
        <f t="shared" si="259"/>
        <v>0</v>
      </c>
      <c r="AK433" s="178">
        <f t="shared" si="249"/>
        <v>0</v>
      </c>
      <c r="AL433" s="177">
        <f t="shared" si="260"/>
        <v>0</v>
      </c>
      <c r="AM433" s="178">
        <f t="shared" si="250"/>
        <v>0</v>
      </c>
      <c r="AN433" s="220">
        <f t="shared" si="261"/>
        <v>0</v>
      </c>
      <c r="AO433" s="117">
        <f t="shared" si="251"/>
        <v>0</v>
      </c>
    </row>
    <row r="434" spans="1:41" s="65" customFormat="1" ht="15" customHeight="1">
      <c r="A434" s="66">
        <v>8</v>
      </c>
      <c r="B434" s="42">
        <v>25432508</v>
      </c>
      <c r="C434" s="43" t="s">
        <v>412</v>
      </c>
      <c r="D434" s="36">
        <v>7</v>
      </c>
      <c r="E434" s="75">
        <v>0.8</v>
      </c>
      <c r="F434" s="55"/>
      <c r="G434" s="104"/>
      <c r="H434" s="46">
        <v>25273.648924522462</v>
      </c>
      <c r="I434" s="46">
        <f t="shared" si="262"/>
        <v>26031.858392258138</v>
      </c>
      <c r="J434" s="87">
        <f t="shared" si="263"/>
        <v>32539.822990322671</v>
      </c>
      <c r="K434" s="243">
        <f t="shared" si="237"/>
        <v>0</v>
      </c>
      <c r="L434" s="238"/>
      <c r="M434" s="47">
        <v>2000</v>
      </c>
      <c r="N434" s="175">
        <f t="shared" si="211"/>
        <v>0</v>
      </c>
      <c r="O434" s="178">
        <f t="shared" si="238"/>
        <v>0</v>
      </c>
      <c r="P434" s="177">
        <f t="shared" si="212"/>
        <v>0</v>
      </c>
      <c r="Q434" s="178">
        <f t="shared" si="239"/>
        <v>0</v>
      </c>
      <c r="R434" s="177">
        <f t="shared" si="212"/>
        <v>0</v>
      </c>
      <c r="S434" s="178">
        <f t="shared" si="240"/>
        <v>0</v>
      </c>
      <c r="T434" s="177">
        <f t="shared" si="252"/>
        <v>0</v>
      </c>
      <c r="U434" s="179">
        <f t="shared" si="241"/>
        <v>0</v>
      </c>
      <c r="V434" s="177">
        <f t="shared" si="253"/>
        <v>0</v>
      </c>
      <c r="W434" s="178">
        <f t="shared" si="242"/>
        <v>0</v>
      </c>
      <c r="X434" s="177">
        <f t="shared" si="254"/>
        <v>0</v>
      </c>
      <c r="Y434" s="178">
        <f t="shared" si="243"/>
        <v>0</v>
      </c>
      <c r="Z434" s="177">
        <f t="shared" si="255"/>
        <v>0</v>
      </c>
      <c r="AA434" s="178">
        <f t="shared" si="244"/>
        <v>0</v>
      </c>
      <c r="AB434" s="177">
        <f t="shared" si="256"/>
        <v>0</v>
      </c>
      <c r="AC434" s="178">
        <f t="shared" si="245"/>
        <v>0</v>
      </c>
      <c r="AD434" s="177">
        <f t="shared" si="257"/>
        <v>0</v>
      </c>
      <c r="AE434" s="179">
        <f t="shared" si="246"/>
        <v>0</v>
      </c>
      <c r="AF434" s="177">
        <f t="shared" si="257"/>
        <v>0</v>
      </c>
      <c r="AG434" s="178">
        <f t="shared" si="247"/>
        <v>0</v>
      </c>
      <c r="AH434" s="220">
        <f t="shared" si="258"/>
        <v>0</v>
      </c>
      <c r="AI434" s="179">
        <f t="shared" si="248"/>
        <v>0</v>
      </c>
      <c r="AJ434" s="177">
        <f t="shared" si="259"/>
        <v>0</v>
      </c>
      <c r="AK434" s="178">
        <f t="shared" si="249"/>
        <v>0</v>
      </c>
      <c r="AL434" s="177">
        <f t="shared" si="260"/>
        <v>0</v>
      </c>
      <c r="AM434" s="178">
        <f t="shared" si="250"/>
        <v>0</v>
      </c>
      <c r="AN434" s="220">
        <f t="shared" si="261"/>
        <v>0</v>
      </c>
      <c r="AO434" s="117">
        <f t="shared" si="251"/>
        <v>0</v>
      </c>
    </row>
    <row r="435" spans="1:41" s="65" customFormat="1" ht="15" customHeight="1">
      <c r="A435" s="66">
        <v>9</v>
      </c>
      <c r="B435" s="42">
        <v>25432509</v>
      </c>
      <c r="C435" s="43" t="s">
        <v>413</v>
      </c>
      <c r="D435" s="36">
        <v>7</v>
      </c>
      <c r="E435" s="75">
        <v>0.85</v>
      </c>
      <c r="F435" s="55"/>
      <c r="G435" s="104"/>
      <c r="H435" s="46">
        <v>27494.470390895942</v>
      </c>
      <c r="I435" s="46">
        <f t="shared" si="262"/>
        <v>28319.304502622821</v>
      </c>
      <c r="J435" s="87">
        <f t="shared" si="263"/>
        <v>35399.130628278523</v>
      </c>
      <c r="K435" s="243">
        <f t="shared" si="237"/>
        <v>0</v>
      </c>
      <c r="L435" s="238"/>
      <c r="M435" s="47">
        <v>2000</v>
      </c>
      <c r="N435" s="175">
        <f t="shared" si="211"/>
        <v>0</v>
      </c>
      <c r="O435" s="178">
        <f t="shared" si="238"/>
        <v>0</v>
      </c>
      <c r="P435" s="177">
        <f t="shared" si="212"/>
        <v>0</v>
      </c>
      <c r="Q435" s="178">
        <f t="shared" si="239"/>
        <v>0</v>
      </c>
      <c r="R435" s="177">
        <f t="shared" si="212"/>
        <v>0</v>
      </c>
      <c r="S435" s="178">
        <f t="shared" si="240"/>
        <v>0</v>
      </c>
      <c r="T435" s="177">
        <f t="shared" si="252"/>
        <v>0</v>
      </c>
      <c r="U435" s="179">
        <f t="shared" si="241"/>
        <v>0</v>
      </c>
      <c r="V435" s="177">
        <f t="shared" si="253"/>
        <v>0</v>
      </c>
      <c r="W435" s="178">
        <f t="shared" si="242"/>
        <v>0</v>
      </c>
      <c r="X435" s="177">
        <f t="shared" si="254"/>
        <v>0</v>
      </c>
      <c r="Y435" s="178">
        <f t="shared" si="243"/>
        <v>0</v>
      </c>
      <c r="Z435" s="177">
        <f t="shared" si="255"/>
        <v>0</v>
      </c>
      <c r="AA435" s="178">
        <f t="shared" si="244"/>
        <v>0</v>
      </c>
      <c r="AB435" s="177">
        <f t="shared" si="256"/>
        <v>0</v>
      </c>
      <c r="AC435" s="178">
        <f t="shared" si="245"/>
        <v>0</v>
      </c>
      <c r="AD435" s="177">
        <f t="shared" si="257"/>
        <v>0</v>
      </c>
      <c r="AE435" s="179">
        <f t="shared" si="246"/>
        <v>0</v>
      </c>
      <c r="AF435" s="177">
        <f t="shared" si="257"/>
        <v>0</v>
      </c>
      <c r="AG435" s="178">
        <f t="shared" si="247"/>
        <v>0</v>
      </c>
      <c r="AH435" s="220">
        <f t="shared" si="258"/>
        <v>0</v>
      </c>
      <c r="AI435" s="179">
        <f t="shared" si="248"/>
        <v>0</v>
      </c>
      <c r="AJ435" s="177">
        <f t="shared" si="259"/>
        <v>0</v>
      </c>
      <c r="AK435" s="178">
        <f t="shared" si="249"/>
        <v>0</v>
      </c>
      <c r="AL435" s="177">
        <f t="shared" si="260"/>
        <v>0</v>
      </c>
      <c r="AM435" s="178">
        <f t="shared" si="250"/>
        <v>0</v>
      </c>
      <c r="AN435" s="220">
        <f t="shared" si="261"/>
        <v>0</v>
      </c>
      <c r="AO435" s="117">
        <f t="shared" si="251"/>
        <v>0</v>
      </c>
    </row>
    <row r="436" spans="1:41" s="65" customFormat="1" ht="15" customHeight="1">
      <c r="A436" s="66">
        <v>10</v>
      </c>
      <c r="B436" s="42">
        <v>25432510</v>
      </c>
      <c r="C436" s="43" t="s">
        <v>414</v>
      </c>
      <c r="D436" s="36">
        <v>7</v>
      </c>
      <c r="E436" s="75">
        <v>0.95</v>
      </c>
      <c r="F436" s="55"/>
      <c r="G436" s="104"/>
      <c r="H436" s="46">
        <v>32407.915712840175</v>
      </c>
      <c r="I436" s="46">
        <f t="shared" si="262"/>
        <v>33380.153184225383</v>
      </c>
      <c r="J436" s="87">
        <f t="shared" si="263"/>
        <v>41725.191480281726</v>
      </c>
      <c r="K436" s="243">
        <f t="shared" si="237"/>
        <v>0</v>
      </c>
      <c r="L436" s="238"/>
      <c r="M436" s="47">
        <v>2000</v>
      </c>
      <c r="N436" s="175">
        <f t="shared" si="211"/>
        <v>0</v>
      </c>
      <c r="O436" s="178">
        <f t="shared" si="238"/>
        <v>0</v>
      </c>
      <c r="P436" s="177">
        <f t="shared" si="212"/>
        <v>0</v>
      </c>
      <c r="Q436" s="178">
        <f t="shared" si="239"/>
        <v>0</v>
      </c>
      <c r="R436" s="177">
        <f t="shared" si="212"/>
        <v>0</v>
      </c>
      <c r="S436" s="178">
        <f t="shared" si="240"/>
        <v>0</v>
      </c>
      <c r="T436" s="177">
        <f t="shared" si="252"/>
        <v>0</v>
      </c>
      <c r="U436" s="179">
        <f t="shared" si="241"/>
        <v>0</v>
      </c>
      <c r="V436" s="177">
        <f t="shared" si="253"/>
        <v>0</v>
      </c>
      <c r="W436" s="178">
        <f t="shared" si="242"/>
        <v>0</v>
      </c>
      <c r="X436" s="177">
        <f t="shared" si="254"/>
        <v>0</v>
      </c>
      <c r="Y436" s="178">
        <f t="shared" si="243"/>
        <v>0</v>
      </c>
      <c r="Z436" s="177">
        <f t="shared" si="255"/>
        <v>0</v>
      </c>
      <c r="AA436" s="178">
        <f t="shared" si="244"/>
        <v>0</v>
      </c>
      <c r="AB436" s="177">
        <f t="shared" si="256"/>
        <v>0</v>
      </c>
      <c r="AC436" s="178">
        <f t="shared" si="245"/>
        <v>0</v>
      </c>
      <c r="AD436" s="177">
        <f t="shared" si="257"/>
        <v>0</v>
      </c>
      <c r="AE436" s="179">
        <f t="shared" si="246"/>
        <v>0</v>
      </c>
      <c r="AF436" s="177">
        <f t="shared" si="257"/>
        <v>0</v>
      </c>
      <c r="AG436" s="178">
        <f t="shared" si="247"/>
        <v>0</v>
      </c>
      <c r="AH436" s="220">
        <f t="shared" si="258"/>
        <v>0</v>
      </c>
      <c r="AI436" s="179">
        <f t="shared" si="248"/>
        <v>0</v>
      </c>
      <c r="AJ436" s="177">
        <f t="shared" si="259"/>
        <v>0</v>
      </c>
      <c r="AK436" s="178">
        <f t="shared" si="249"/>
        <v>0</v>
      </c>
      <c r="AL436" s="177">
        <f t="shared" si="260"/>
        <v>0</v>
      </c>
      <c r="AM436" s="178">
        <f t="shared" si="250"/>
        <v>0</v>
      </c>
      <c r="AN436" s="220">
        <f t="shared" si="261"/>
        <v>0</v>
      </c>
      <c r="AO436" s="117">
        <f t="shared" si="251"/>
        <v>0</v>
      </c>
    </row>
    <row r="437" spans="1:41" s="65" customFormat="1" ht="15" customHeight="1">
      <c r="A437" s="66">
        <v>11</v>
      </c>
      <c r="B437" s="42">
        <v>25432511</v>
      </c>
      <c r="C437" s="43" t="s">
        <v>415</v>
      </c>
      <c r="D437" s="36">
        <v>7</v>
      </c>
      <c r="E437" s="75">
        <v>1</v>
      </c>
      <c r="F437" s="55"/>
      <c r="G437" s="104"/>
      <c r="H437" s="46">
        <v>35126.940566770973</v>
      </c>
      <c r="I437" s="46">
        <f t="shared" si="262"/>
        <v>36180.748783774099</v>
      </c>
      <c r="J437" s="87">
        <f t="shared" si="263"/>
        <v>45225.935979717622</v>
      </c>
      <c r="K437" s="243">
        <f t="shared" si="237"/>
        <v>0</v>
      </c>
      <c r="L437" s="238"/>
      <c r="M437" s="47">
        <v>2000</v>
      </c>
      <c r="N437" s="175">
        <f t="shared" si="211"/>
        <v>0</v>
      </c>
      <c r="O437" s="178">
        <f t="shared" si="238"/>
        <v>0</v>
      </c>
      <c r="P437" s="177">
        <f t="shared" si="212"/>
        <v>0</v>
      </c>
      <c r="Q437" s="178">
        <f t="shared" si="239"/>
        <v>0</v>
      </c>
      <c r="R437" s="177">
        <f t="shared" si="212"/>
        <v>0</v>
      </c>
      <c r="S437" s="178">
        <f t="shared" si="240"/>
        <v>0</v>
      </c>
      <c r="T437" s="177">
        <f t="shared" si="252"/>
        <v>0</v>
      </c>
      <c r="U437" s="179">
        <f t="shared" si="241"/>
        <v>0</v>
      </c>
      <c r="V437" s="177">
        <f t="shared" si="253"/>
        <v>0</v>
      </c>
      <c r="W437" s="178">
        <f t="shared" si="242"/>
        <v>0</v>
      </c>
      <c r="X437" s="177">
        <f t="shared" si="254"/>
        <v>0</v>
      </c>
      <c r="Y437" s="178">
        <f t="shared" si="243"/>
        <v>0</v>
      </c>
      <c r="Z437" s="177">
        <f t="shared" si="255"/>
        <v>0</v>
      </c>
      <c r="AA437" s="178">
        <f t="shared" si="244"/>
        <v>0</v>
      </c>
      <c r="AB437" s="177">
        <f t="shared" si="256"/>
        <v>0</v>
      </c>
      <c r="AC437" s="178">
        <f t="shared" si="245"/>
        <v>0</v>
      </c>
      <c r="AD437" s="177">
        <f t="shared" si="257"/>
        <v>0</v>
      </c>
      <c r="AE437" s="179">
        <f t="shared" si="246"/>
        <v>0</v>
      </c>
      <c r="AF437" s="177">
        <f t="shared" si="257"/>
        <v>0</v>
      </c>
      <c r="AG437" s="178">
        <f t="shared" si="247"/>
        <v>0</v>
      </c>
      <c r="AH437" s="220">
        <f t="shared" si="258"/>
        <v>0</v>
      </c>
      <c r="AI437" s="179">
        <f t="shared" si="248"/>
        <v>0</v>
      </c>
      <c r="AJ437" s="177">
        <f t="shared" si="259"/>
        <v>0</v>
      </c>
      <c r="AK437" s="178">
        <f t="shared" si="249"/>
        <v>0</v>
      </c>
      <c r="AL437" s="177">
        <f t="shared" si="260"/>
        <v>0</v>
      </c>
      <c r="AM437" s="178">
        <f t="shared" si="250"/>
        <v>0</v>
      </c>
      <c r="AN437" s="220">
        <f t="shared" si="261"/>
        <v>0</v>
      </c>
      <c r="AO437" s="117">
        <f t="shared" si="251"/>
        <v>0</v>
      </c>
    </row>
    <row r="438" spans="1:41" s="65" customFormat="1" ht="15" customHeight="1">
      <c r="A438" s="66">
        <v>12</v>
      </c>
      <c r="B438" s="42">
        <v>25432512</v>
      </c>
      <c r="C438" s="43" t="s">
        <v>416</v>
      </c>
      <c r="D438" s="36">
        <v>7</v>
      </c>
      <c r="E438" s="75">
        <v>1.05</v>
      </c>
      <c r="F438" s="55"/>
      <c r="G438" s="104"/>
      <c r="H438" s="46">
        <v>36456.555599937514</v>
      </c>
      <c r="I438" s="46">
        <f t="shared" si="262"/>
        <v>37550.252267935641</v>
      </c>
      <c r="J438" s="87">
        <f t="shared" si="263"/>
        <v>46937.815334919549</v>
      </c>
      <c r="K438" s="243">
        <f t="shared" si="237"/>
        <v>0</v>
      </c>
      <c r="L438" s="238"/>
      <c r="M438" s="47">
        <v>2000</v>
      </c>
      <c r="N438" s="175">
        <f t="shared" si="211"/>
        <v>0</v>
      </c>
      <c r="O438" s="178">
        <f t="shared" si="238"/>
        <v>0</v>
      </c>
      <c r="P438" s="177">
        <f t="shared" si="212"/>
        <v>0</v>
      </c>
      <c r="Q438" s="178">
        <f t="shared" si="239"/>
        <v>0</v>
      </c>
      <c r="R438" s="177">
        <f t="shared" si="212"/>
        <v>0</v>
      </c>
      <c r="S438" s="178">
        <f t="shared" si="240"/>
        <v>0</v>
      </c>
      <c r="T438" s="177">
        <f t="shared" si="252"/>
        <v>0</v>
      </c>
      <c r="U438" s="179">
        <f t="shared" si="241"/>
        <v>0</v>
      </c>
      <c r="V438" s="177">
        <f t="shared" si="253"/>
        <v>0</v>
      </c>
      <c r="W438" s="178">
        <f t="shared" si="242"/>
        <v>0</v>
      </c>
      <c r="X438" s="177">
        <f t="shared" si="254"/>
        <v>0</v>
      </c>
      <c r="Y438" s="178">
        <f t="shared" si="243"/>
        <v>0</v>
      </c>
      <c r="Z438" s="177">
        <f t="shared" si="255"/>
        <v>0</v>
      </c>
      <c r="AA438" s="178">
        <f t="shared" si="244"/>
        <v>0</v>
      </c>
      <c r="AB438" s="177">
        <f t="shared" si="256"/>
        <v>0</v>
      </c>
      <c r="AC438" s="178">
        <f t="shared" si="245"/>
        <v>0</v>
      </c>
      <c r="AD438" s="177">
        <f t="shared" si="257"/>
        <v>0</v>
      </c>
      <c r="AE438" s="179">
        <f t="shared" si="246"/>
        <v>0</v>
      </c>
      <c r="AF438" s="177">
        <f t="shared" si="257"/>
        <v>0</v>
      </c>
      <c r="AG438" s="178">
        <f t="shared" si="247"/>
        <v>0</v>
      </c>
      <c r="AH438" s="220">
        <f t="shared" si="258"/>
        <v>0</v>
      </c>
      <c r="AI438" s="179">
        <f t="shared" si="248"/>
        <v>0</v>
      </c>
      <c r="AJ438" s="177">
        <f t="shared" si="259"/>
        <v>0</v>
      </c>
      <c r="AK438" s="178">
        <f t="shared" si="249"/>
        <v>0</v>
      </c>
      <c r="AL438" s="177">
        <f t="shared" si="260"/>
        <v>0</v>
      </c>
      <c r="AM438" s="178">
        <f t="shared" si="250"/>
        <v>0</v>
      </c>
      <c r="AN438" s="220">
        <f t="shared" si="261"/>
        <v>0</v>
      </c>
      <c r="AO438" s="117">
        <f t="shared" si="251"/>
        <v>0</v>
      </c>
    </row>
    <row r="439" spans="1:41" s="65" customFormat="1" ht="15" customHeight="1">
      <c r="A439" s="66">
        <v>13</v>
      </c>
      <c r="B439" s="42">
        <v>25432513</v>
      </c>
      <c r="C439" s="43" t="s">
        <v>417</v>
      </c>
      <c r="D439" s="36">
        <v>7</v>
      </c>
      <c r="E439" s="75">
        <v>1.1299999999999999</v>
      </c>
      <c r="F439" s="55"/>
      <c r="G439" s="104"/>
      <c r="H439" s="46">
        <v>41006.498032853968</v>
      </c>
      <c r="I439" s="46">
        <f t="shared" si="262"/>
        <v>42236.692973839585</v>
      </c>
      <c r="J439" s="87">
        <f t="shared" si="263"/>
        <v>52795.866217299481</v>
      </c>
      <c r="K439" s="243">
        <f t="shared" si="237"/>
        <v>0</v>
      </c>
      <c r="L439" s="238"/>
      <c r="M439" s="47">
        <v>2000</v>
      </c>
      <c r="N439" s="175">
        <f t="shared" ref="N439:N502" si="264">O439/1.1</f>
        <v>0</v>
      </c>
      <c r="O439" s="178">
        <f t="shared" si="238"/>
        <v>0</v>
      </c>
      <c r="P439" s="177">
        <f t="shared" ref="P439:R502" si="265">Q439/1.1</f>
        <v>0</v>
      </c>
      <c r="Q439" s="178">
        <f t="shared" si="239"/>
        <v>0</v>
      </c>
      <c r="R439" s="177">
        <f t="shared" si="265"/>
        <v>0</v>
      </c>
      <c r="S439" s="178">
        <f t="shared" si="240"/>
        <v>0</v>
      </c>
      <c r="T439" s="177">
        <f t="shared" si="252"/>
        <v>0</v>
      </c>
      <c r="U439" s="179">
        <f t="shared" si="241"/>
        <v>0</v>
      </c>
      <c r="V439" s="177">
        <f t="shared" si="253"/>
        <v>0</v>
      </c>
      <c r="W439" s="178">
        <f t="shared" si="242"/>
        <v>0</v>
      </c>
      <c r="X439" s="177">
        <f t="shared" si="254"/>
        <v>0</v>
      </c>
      <c r="Y439" s="178">
        <f t="shared" si="243"/>
        <v>0</v>
      </c>
      <c r="Z439" s="177">
        <f t="shared" si="255"/>
        <v>0</v>
      </c>
      <c r="AA439" s="178">
        <f t="shared" si="244"/>
        <v>0</v>
      </c>
      <c r="AB439" s="177">
        <f t="shared" si="256"/>
        <v>0</v>
      </c>
      <c r="AC439" s="178">
        <f t="shared" si="245"/>
        <v>0</v>
      </c>
      <c r="AD439" s="177">
        <f t="shared" si="257"/>
        <v>0</v>
      </c>
      <c r="AE439" s="179">
        <f t="shared" si="246"/>
        <v>0</v>
      </c>
      <c r="AF439" s="177">
        <f t="shared" si="257"/>
        <v>0</v>
      </c>
      <c r="AG439" s="178">
        <f t="shared" si="247"/>
        <v>0</v>
      </c>
      <c r="AH439" s="220">
        <f t="shared" si="258"/>
        <v>0</v>
      </c>
      <c r="AI439" s="179">
        <f t="shared" si="248"/>
        <v>0</v>
      </c>
      <c r="AJ439" s="177">
        <f t="shared" si="259"/>
        <v>0</v>
      </c>
      <c r="AK439" s="178">
        <f t="shared" si="249"/>
        <v>0</v>
      </c>
      <c r="AL439" s="177">
        <f t="shared" si="260"/>
        <v>0</v>
      </c>
      <c r="AM439" s="178">
        <f t="shared" si="250"/>
        <v>0</v>
      </c>
      <c r="AN439" s="220">
        <f t="shared" si="261"/>
        <v>0</v>
      </c>
      <c r="AO439" s="117">
        <f t="shared" si="251"/>
        <v>0</v>
      </c>
    </row>
    <row r="440" spans="1:41" s="65" customFormat="1" ht="15" customHeight="1">
      <c r="A440" s="66">
        <v>14</v>
      </c>
      <c r="B440" s="42">
        <v>25432514</v>
      </c>
      <c r="C440" s="43" t="s">
        <v>418</v>
      </c>
      <c r="D440" s="36">
        <v>7</v>
      </c>
      <c r="E440" s="75">
        <v>1.2</v>
      </c>
      <c r="F440" s="55"/>
      <c r="G440" s="104"/>
      <c r="H440" s="46">
        <v>45628.309408866735</v>
      </c>
      <c r="I440" s="46">
        <f t="shared" si="262"/>
        <v>46997.158691132739</v>
      </c>
      <c r="J440" s="87">
        <f t="shared" si="263"/>
        <v>58746.448363915923</v>
      </c>
      <c r="K440" s="243">
        <f t="shared" si="237"/>
        <v>0</v>
      </c>
      <c r="L440" s="238"/>
      <c r="M440" s="47">
        <v>1000</v>
      </c>
      <c r="N440" s="175">
        <f t="shared" si="264"/>
        <v>0</v>
      </c>
      <c r="O440" s="178">
        <f t="shared" si="238"/>
        <v>0</v>
      </c>
      <c r="P440" s="177">
        <f t="shared" si="265"/>
        <v>0</v>
      </c>
      <c r="Q440" s="178">
        <f t="shared" si="239"/>
        <v>0</v>
      </c>
      <c r="R440" s="177">
        <f t="shared" si="265"/>
        <v>0</v>
      </c>
      <c r="S440" s="178">
        <f t="shared" si="240"/>
        <v>0</v>
      </c>
      <c r="T440" s="177">
        <f t="shared" si="252"/>
        <v>0</v>
      </c>
      <c r="U440" s="179">
        <f t="shared" si="241"/>
        <v>0</v>
      </c>
      <c r="V440" s="177">
        <f t="shared" si="253"/>
        <v>0</v>
      </c>
      <c r="W440" s="178">
        <f t="shared" si="242"/>
        <v>0</v>
      </c>
      <c r="X440" s="177">
        <f t="shared" si="254"/>
        <v>0</v>
      </c>
      <c r="Y440" s="178">
        <f t="shared" si="243"/>
        <v>0</v>
      </c>
      <c r="Z440" s="177">
        <f t="shared" si="255"/>
        <v>0</v>
      </c>
      <c r="AA440" s="178">
        <f t="shared" si="244"/>
        <v>0</v>
      </c>
      <c r="AB440" s="177">
        <f t="shared" si="256"/>
        <v>0</v>
      </c>
      <c r="AC440" s="178">
        <f t="shared" si="245"/>
        <v>0</v>
      </c>
      <c r="AD440" s="177">
        <f t="shared" si="257"/>
        <v>0</v>
      </c>
      <c r="AE440" s="179">
        <f t="shared" si="246"/>
        <v>0</v>
      </c>
      <c r="AF440" s="177">
        <f t="shared" si="257"/>
        <v>0</v>
      </c>
      <c r="AG440" s="178">
        <f t="shared" si="247"/>
        <v>0</v>
      </c>
      <c r="AH440" s="220">
        <f t="shared" si="258"/>
        <v>0</v>
      </c>
      <c r="AI440" s="179">
        <f t="shared" si="248"/>
        <v>0</v>
      </c>
      <c r="AJ440" s="177">
        <f t="shared" si="259"/>
        <v>0</v>
      </c>
      <c r="AK440" s="178">
        <f t="shared" si="249"/>
        <v>0</v>
      </c>
      <c r="AL440" s="177">
        <f t="shared" si="260"/>
        <v>0</v>
      </c>
      <c r="AM440" s="178">
        <f t="shared" si="250"/>
        <v>0</v>
      </c>
      <c r="AN440" s="220">
        <f t="shared" si="261"/>
        <v>0</v>
      </c>
      <c r="AO440" s="117">
        <f t="shared" si="251"/>
        <v>0</v>
      </c>
    </row>
    <row r="441" spans="1:41" s="65" customFormat="1" ht="15" customHeight="1">
      <c r="A441" s="66">
        <v>15</v>
      </c>
      <c r="B441" s="42">
        <v>25432515</v>
      </c>
      <c r="C441" s="43" t="s">
        <v>419</v>
      </c>
      <c r="D441" s="36">
        <v>7</v>
      </c>
      <c r="E441" s="75">
        <v>1.35</v>
      </c>
      <c r="F441" s="55"/>
      <c r="G441" s="104"/>
      <c r="H441" s="46">
        <v>55288.445362786413</v>
      </c>
      <c r="I441" s="46">
        <f t="shared" si="262"/>
        <v>56947.098723670009</v>
      </c>
      <c r="J441" s="87">
        <f t="shared" si="263"/>
        <v>71183.873404587503</v>
      </c>
      <c r="K441" s="243">
        <f t="shared" si="237"/>
        <v>0</v>
      </c>
      <c r="L441" s="238"/>
      <c r="M441" s="47">
        <v>1000</v>
      </c>
      <c r="N441" s="175">
        <f t="shared" si="264"/>
        <v>0</v>
      </c>
      <c r="O441" s="178">
        <f t="shared" si="238"/>
        <v>0</v>
      </c>
      <c r="P441" s="177">
        <f t="shared" si="265"/>
        <v>0</v>
      </c>
      <c r="Q441" s="178">
        <f t="shared" si="239"/>
        <v>0</v>
      </c>
      <c r="R441" s="177">
        <f t="shared" si="265"/>
        <v>0</v>
      </c>
      <c r="S441" s="178">
        <f t="shared" si="240"/>
        <v>0</v>
      </c>
      <c r="T441" s="177">
        <f t="shared" si="252"/>
        <v>0</v>
      </c>
      <c r="U441" s="179">
        <f t="shared" si="241"/>
        <v>0</v>
      </c>
      <c r="V441" s="177">
        <f t="shared" si="253"/>
        <v>0</v>
      </c>
      <c r="W441" s="178">
        <f t="shared" si="242"/>
        <v>0</v>
      </c>
      <c r="X441" s="177">
        <f t="shared" si="254"/>
        <v>0</v>
      </c>
      <c r="Y441" s="178">
        <f t="shared" si="243"/>
        <v>0</v>
      </c>
      <c r="Z441" s="177">
        <f t="shared" si="255"/>
        <v>0</v>
      </c>
      <c r="AA441" s="178">
        <f t="shared" si="244"/>
        <v>0</v>
      </c>
      <c r="AB441" s="177">
        <f t="shared" si="256"/>
        <v>0</v>
      </c>
      <c r="AC441" s="178">
        <f t="shared" si="245"/>
        <v>0</v>
      </c>
      <c r="AD441" s="177">
        <f t="shared" si="257"/>
        <v>0</v>
      </c>
      <c r="AE441" s="179">
        <f t="shared" si="246"/>
        <v>0</v>
      </c>
      <c r="AF441" s="177">
        <f t="shared" si="257"/>
        <v>0</v>
      </c>
      <c r="AG441" s="178">
        <f t="shared" si="247"/>
        <v>0</v>
      </c>
      <c r="AH441" s="220">
        <f t="shared" si="258"/>
        <v>0</v>
      </c>
      <c r="AI441" s="179">
        <f t="shared" si="248"/>
        <v>0</v>
      </c>
      <c r="AJ441" s="177">
        <f t="shared" si="259"/>
        <v>0</v>
      </c>
      <c r="AK441" s="178">
        <f t="shared" si="249"/>
        <v>0</v>
      </c>
      <c r="AL441" s="177">
        <f t="shared" si="260"/>
        <v>0</v>
      </c>
      <c r="AM441" s="178">
        <f t="shared" si="250"/>
        <v>0</v>
      </c>
      <c r="AN441" s="220">
        <f t="shared" si="261"/>
        <v>0</v>
      </c>
      <c r="AO441" s="117">
        <f t="shared" si="251"/>
        <v>0</v>
      </c>
    </row>
    <row r="442" spans="1:41" s="65" customFormat="1" ht="15" customHeight="1">
      <c r="A442" s="66">
        <v>16</v>
      </c>
      <c r="B442" s="42">
        <v>25432516</v>
      </c>
      <c r="C442" s="43" t="s">
        <v>420</v>
      </c>
      <c r="D442" s="36">
        <v>7</v>
      </c>
      <c r="E442" s="75">
        <v>1.4</v>
      </c>
      <c r="F442" s="55"/>
      <c r="G442" s="104"/>
      <c r="H442" s="46">
        <v>58857.937261044717</v>
      </c>
      <c r="I442" s="46">
        <f t="shared" si="262"/>
        <v>60623.675378876062</v>
      </c>
      <c r="J442" s="87">
        <f t="shared" si="263"/>
        <v>75779.594223595079</v>
      </c>
      <c r="K442" s="243">
        <f t="shared" si="237"/>
        <v>0</v>
      </c>
      <c r="L442" s="238"/>
      <c r="M442" s="47">
        <v>1000</v>
      </c>
      <c r="N442" s="175">
        <f t="shared" si="264"/>
        <v>0</v>
      </c>
      <c r="O442" s="178">
        <f t="shared" si="238"/>
        <v>0</v>
      </c>
      <c r="P442" s="177">
        <f t="shared" si="265"/>
        <v>0</v>
      </c>
      <c r="Q442" s="178">
        <f t="shared" si="239"/>
        <v>0</v>
      </c>
      <c r="R442" s="177">
        <f t="shared" si="265"/>
        <v>0</v>
      </c>
      <c r="S442" s="178">
        <f t="shared" si="240"/>
        <v>0</v>
      </c>
      <c r="T442" s="177">
        <f t="shared" si="252"/>
        <v>0</v>
      </c>
      <c r="U442" s="179">
        <f t="shared" si="241"/>
        <v>0</v>
      </c>
      <c r="V442" s="177">
        <f t="shared" si="253"/>
        <v>0</v>
      </c>
      <c r="W442" s="178">
        <f t="shared" si="242"/>
        <v>0</v>
      </c>
      <c r="X442" s="177">
        <f t="shared" si="254"/>
        <v>0</v>
      </c>
      <c r="Y442" s="178">
        <f t="shared" si="243"/>
        <v>0</v>
      </c>
      <c r="Z442" s="177">
        <f t="shared" si="255"/>
        <v>0</v>
      </c>
      <c r="AA442" s="178">
        <f t="shared" si="244"/>
        <v>0</v>
      </c>
      <c r="AB442" s="177">
        <f t="shared" si="256"/>
        <v>0</v>
      </c>
      <c r="AC442" s="178">
        <f t="shared" si="245"/>
        <v>0</v>
      </c>
      <c r="AD442" s="177">
        <f t="shared" si="257"/>
        <v>0</v>
      </c>
      <c r="AE442" s="179">
        <f t="shared" si="246"/>
        <v>0</v>
      </c>
      <c r="AF442" s="177">
        <f t="shared" si="257"/>
        <v>0</v>
      </c>
      <c r="AG442" s="178">
        <f t="shared" si="247"/>
        <v>0</v>
      </c>
      <c r="AH442" s="220">
        <f t="shared" si="258"/>
        <v>0</v>
      </c>
      <c r="AI442" s="179">
        <f t="shared" si="248"/>
        <v>0</v>
      </c>
      <c r="AJ442" s="177">
        <f t="shared" si="259"/>
        <v>0</v>
      </c>
      <c r="AK442" s="178">
        <f t="shared" si="249"/>
        <v>0</v>
      </c>
      <c r="AL442" s="177">
        <f t="shared" si="260"/>
        <v>0</v>
      </c>
      <c r="AM442" s="178">
        <f t="shared" si="250"/>
        <v>0</v>
      </c>
      <c r="AN442" s="220">
        <f t="shared" si="261"/>
        <v>0</v>
      </c>
      <c r="AO442" s="117">
        <f t="shared" si="251"/>
        <v>0</v>
      </c>
    </row>
    <row r="443" spans="1:41" s="65" customFormat="1" ht="15" customHeight="1">
      <c r="A443" s="66">
        <v>17</v>
      </c>
      <c r="B443" s="42">
        <v>25432517</v>
      </c>
      <c r="C443" s="43" t="s">
        <v>421</v>
      </c>
      <c r="D443" s="36">
        <v>7</v>
      </c>
      <c r="E443" s="75">
        <v>1.6</v>
      </c>
      <c r="F443" s="55"/>
      <c r="G443" s="104"/>
      <c r="H443" s="46">
        <v>74212.526630267923</v>
      </c>
      <c r="I443" s="46">
        <f t="shared" si="262"/>
        <v>76438.902429175956</v>
      </c>
      <c r="J443" s="87">
        <f t="shared" si="263"/>
        <v>95548.628036469934</v>
      </c>
      <c r="K443" s="243">
        <f t="shared" si="237"/>
        <v>0</v>
      </c>
      <c r="L443" s="238"/>
      <c r="M443" s="47">
        <v>1000</v>
      </c>
      <c r="N443" s="175">
        <f t="shared" si="264"/>
        <v>0</v>
      </c>
      <c r="O443" s="178">
        <f t="shared" si="238"/>
        <v>0</v>
      </c>
      <c r="P443" s="177">
        <f t="shared" si="265"/>
        <v>0</v>
      </c>
      <c r="Q443" s="178">
        <f t="shared" si="239"/>
        <v>0</v>
      </c>
      <c r="R443" s="177">
        <f t="shared" si="265"/>
        <v>0</v>
      </c>
      <c r="S443" s="178">
        <f t="shared" si="240"/>
        <v>0</v>
      </c>
      <c r="T443" s="177">
        <f t="shared" si="252"/>
        <v>0</v>
      </c>
      <c r="U443" s="179">
        <f t="shared" si="241"/>
        <v>0</v>
      </c>
      <c r="V443" s="177">
        <f t="shared" si="253"/>
        <v>0</v>
      </c>
      <c r="W443" s="178">
        <f t="shared" si="242"/>
        <v>0</v>
      </c>
      <c r="X443" s="177">
        <f t="shared" si="254"/>
        <v>0</v>
      </c>
      <c r="Y443" s="178">
        <f t="shared" si="243"/>
        <v>0</v>
      </c>
      <c r="Z443" s="177">
        <f t="shared" si="255"/>
        <v>0</v>
      </c>
      <c r="AA443" s="178">
        <f t="shared" si="244"/>
        <v>0</v>
      </c>
      <c r="AB443" s="177">
        <f t="shared" si="256"/>
        <v>0</v>
      </c>
      <c r="AC443" s="178">
        <f t="shared" si="245"/>
        <v>0</v>
      </c>
      <c r="AD443" s="177">
        <f t="shared" si="257"/>
        <v>0</v>
      </c>
      <c r="AE443" s="179">
        <f t="shared" si="246"/>
        <v>0</v>
      </c>
      <c r="AF443" s="177">
        <f t="shared" si="257"/>
        <v>0</v>
      </c>
      <c r="AG443" s="178">
        <f t="shared" si="247"/>
        <v>0</v>
      </c>
      <c r="AH443" s="220">
        <f t="shared" si="258"/>
        <v>0</v>
      </c>
      <c r="AI443" s="179">
        <f t="shared" si="248"/>
        <v>0</v>
      </c>
      <c r="AJ443" s="177">
        <f t="shared" si="259"/>
        <v>0</v>
      </c>
      <c r="AK443" s="178">
        <f t="shared" si="249"/>
        <v>0</v>
      </c>
      <c r="AL443" s="177">
        <f t="shared" si="260"/>
        <v>0</v>
      </c>
      <c r="AM443" s="178">
        <f t="shared" si="250"/>
        <v>0</v>
      </c>
      <c r="AN443" s="220">
        <f t="shared" si="261"/>
        <v>0</v>
      </c>
      <c r="AO443" s="117">
        <f t="shared" si="251"/>
        <v>0</v>
      </c>
    </row>
    <row r="444" spans="1:41" s="65" customFormat="1" ht="15" customHeight="1">
      <c r="A444" s="66">
        <v>18</v>
      </c>
      <c r="B444" s="42">
        <v>25432551</v>
      </c>
      <c r="C444" s="43" t="s">
        <v>422</v>
      </c>
      <c r="D444" s="36">
        <v>7</v>
      </c>
      <c r="E444" s="75">
        <v>1.7</v>
      </c>
      <c r="F444" s="55"/>
      <c r="G444" s="104"/>
      <c r="H444" s="46">
        <v>79015.463517163371</v>
      </c>
      <c r="I444" s="46">
        <f t="shared" si="262"/>
        <v>81385.927422678273</v>
      </c>
      <c r="J444" s="87">
        <f t="shared" si="263"/>
        <v>101732.40927834784</v>
      </c>
      <c r="K444" s="243">
        <f t="shared" si="237"/>
        <v>0</v>
      </c>
      <c r="L444" s="238"/>
      <c r="M444" s="47">
        <v>1000</v>
      </c>
      <c r="N444" s="175">
        <f t="shared" si="264"/>
        <v>0</v>
      </c>
      <c r="O444" s="178">
        <f t="shared" si="238"/>
        <v>0</v>
      </c>
      <c r="P444" s="177">
        <f t="shared" si="265"/>
        <v>0</v>
      </c>
      <c r="Q444" s="178">
        <f t="shared" si="239"/>
        <v>0</v>
      </c>
      <c r="R444" s="177">
        <f t="shared" si="265"/>
        <v>0</v>
      </c>
      <c r="S444" s="178">
        <f t="shared" si="240"/>
        <v>0</v>
      </c>
      <c r="T444" s="177">
        <f t="shared" si="252"/>
        <v>0</v>
      </c>
      <c r="U444" s="179">
        <f t="shared" si="241"/>
        <v>0</v>
      </c>
      <c r="V444" s="177">
        <f t="shared" si="253"/>
        <v>0</v>
      </c>
      <c r="W444" s="178">
        <f t="shared" si="242"/>
        <v>0</v>
      </c>
      <c r="X444" s="177">
        <f t="shared" si="254"/>
        <v>0</v>
      </c>
      <c r="Y444" s="178">
        <f t="shared" si="243"/>
        <v>0</v>
      </c>
      <c r="Z444" s="177">
        <f t="shared" si="255"/>
        <v>0</v>
      </c>
      <c r="AA444" s="178">
        <f t="shared" si="244"/>
        <v>0</v>
      </c>
      <c r="AB444" s="177">
        <f t="shared" si="256"/>
        <v>0</v>
      </c>
      <c r="AC444" s="178">
        <f t="shared" si="245"/>
        <v>0</v>
      </c>
      <c r="AD444" s="177">
        <f t="shared" si="257"/>
        <v>0</v>
      </c>
      <c r="AE444" s="179">
        <f t="shared" si="246"/>
        <v>0</v>
      </c>
      <c r="AF444" s="177">
        <f t="shared" si="257"/>
        <v>0</v>
      </c>
      <c r="AG444" s="178">
        <f t="shared" si="247"/>
        <v>0</v>
      </c>
      <c r="AH444" s="220">
        <f t="shared" si="258"/>
        <v>0</v>
      </c>
      <c r="AI444" s="179">
        <f t="shared" si="248"/>
        <v>0</v>
      </c>
      <c r="AJ444" s="177">
        <f t="shared" si="259"/>
        <v>0</v>
      </c>
      <c r="AK444" s="178">
        <f t="shared" si="249"/>
        <v>0</v>
      </c>
      <c r="AL444" s="177">
        <f t="shared" si="260"/>
        <v>0</v>
      </c>
      <c r="AM444" s="178">
        <f t="shared" si="250"/>
        <v>0</v>
      </c>
      <c r="AN444" s="220">
        <f t="shared" si="261"/>
        <v>0</v>
      </c>
      <c r="AO444" s="117">
        <f t="shared" si="251"/>
        <v>0</v>
      </c>
    </row>
    <row r="445" spans="1:41" s="65" customFormat="1" ht="15" customHeight="1">
      <c r="A445" s="66">
        <v>19</v>
      </c>
      <c r="B445" s="42">
        <v>25432552</v>
      </c>
      <c r="C445" s="43" t="s">
        <v>423</v>
      </c>
      <c r="D445" s="36">
        <v>7</v>
      </c>
      <c r="E445" s="75">
        <v>2</v>
      </c>
      <c r="F445" s="55"/>
      <c r="G445" s="104"/>
      <c r="H445" s="46">
        <v>104975.84522212089</v>
      </c>
      <c r="I445" s="46">
        <f t="shared" si="262"/>
        <v>108125.12057878451</v>
      </c>
      <c r="J445" s="87">
        <f t="shared" si="263"/>
        <v>135156.40072348062</v>
      </c>
      <c r="K445" s="243">
        <f t="shared" si="237"/>
        <v>0</v>
      </c>
      <c r="L445" s="238"/>
      <c r="M445" s="47">
        <v>1000</v>
      </c>
      <c r="N445" s="175">
        <f t="shared" si="264"/>
        <v>0</v>
      </c>
      <c r="O445" s="178">
        <f t="shared" si="238"/>
        <v>0</v>
      </c>
      <c r="P445" s="177">
        <f t="shared" si="265"/>
        <v>0</v>
      </c>
      <c r="Q445" s="178">
        <f t="shared" si="239"/>
        <v>0</v>
      </c>
      <c r="R445" s="177">
        <f t="shared" si="265"/>
        <v>0</v>
      </c>
      <c r="S445" s="178">
        <f t="shared" si="240"/>
        <v>0</v>
      </c>
      <c r="T445" s="177">
        <f t="shared" si="252"/>
        <v>0</v>
      </c>
      <c r="U445" s="179">
        <f t="shared" si="241"/>
        <v>0</v>
      </c>
      <c r="V445" s="177">
        <f t="shared" si="253"/>
        <v>0</v>
      </c>
      <c r="W445" s="178">
        <f t="shared" si="242"/>
        <v>0</v>
      </c>
      <c r="X445" s="177">
        <f t="shared" si="254"/>
        <v>0</v>
      </c>
      <c r="Y445" s="178">
        <f t="shared" si="243"/>
        <v>0</v>
      </c>
      <c r="Z445" s="177">
        <f t="shared" si="255"/>
        <v>0</v>
      </c>
      <c r="AA445" s="178">
        <f t="shared" si="244"/>
        <v>0</v>
      </c>
      <c r="AB445" s="177">
        <f t="shared" si="256"/>
        <v>0</v>
      </c>
      <c r="AC445" s="178">
        <f t="shared" si="245"/>
        <v>0</v>
      </c>
      <c r="AD445" s="177">
        <f t="shared" si="257"/>
        <v>0</v>
      </c>
      <c r="AE445" s="179">
        <f t="shared" si="246"/>
        <v>0</v>
      </c>
      <c r="AF445" s="177">
        <f t="shared" si="257"/>
        <v>0</v>
      </c>
      <c r="AG445" s="178">
        <f t="shared" si="247"/>
        <v>0</v>
      </c>
      <c r="AH445" s="220">
        <f t="shared" si="258"/>
        <v>0</v>
      </c>
      <c r="AI445" s="179">
        <f t="shared" si="248"/>
        <v>0</v>
      </c>
      <c r="AJ445" s="177">
        <f t="shared" si="259"/>
        <v>0</v>
      </c>
      <c r="AK445" s="178">
        <f t="shared" si="249"/>
        <v>0</v>
      </c>
      <c r="AL445" s="177">
        <f t="shared" si="260"/>
        <v>0</v>
      </c>
      <c r="AM445" s="178">
        <f t="shared" si="250"/>
        <v>0</v>
      </c>
      <c r="AN445" s="220">
        <f t="shared" si="261"/>
        <v>0</v>
      </c>
      <c r="AO445" s="117">
        <f t="shared" si="251"/>
        <v>0</v>
      </c>
    </row>
    <row r="446" spans="1:41" s="65" customFormat="1" ht="15" customHeight="1">
      <c r="A446" s="66">
        <v>20</v>
      </c>
      <c r="B446" s="42">
        <v>25432553</v>
      </c>
      <c r="C446" s="43" t="s">
        <v>424</v>
      </c>
      <c r="D446" s="36">
        <v>7</v>
      </c>
      <c r="E446" s="75">
        <v>2.13</v>
      </c>
      <c r="F446" s="55"/>
      <c r="G446" s="104"/>
      <c r="H446" s="46">
        <v>118184.25339080724</v>
      </c>
      <c r="I446" s="46">
        <f t="shared" si="262"/>
        <v>121729.78099253145</v>
      </c>
      <c r="J446" s="87">
        <f t="shared" si="263"/>
        <v>152162.22624066431</v>
      </c>
      <c r="K446" s="243">
        <f t="shared" si="237"/>
        <v>0</v>
      </c>
      <c r="L446" s="238"/>
      <c r="M446" s="47">
        <v>1000</v>
      </c>
      <c r="N446" s="175">
        <f t="shared" si="264"/>
        <v>0</v>
      </c>
      <c r="O446" s="178">
        <f t="shared" si="238"/>
        <v>0</v>
      </c>
      <c r="P446" s="177">
        <f t="shared" si="265"/>
        <v>0</v>
      </c>
      <c r="Q446" s="178">
        <f t="shared" si="239"/>
        <v>0</v>
      </c>
      <c r="R446" s="177">
        <f t="shared" si="265"/>
        <v>0</v>
      </c>
      <c r="S446" s="178">
        <f t="shared" si="240"/>
        <v>0</v>
      </c>
      <c r="T446" s="177">
        <f t="shared" si="252"/>
        <v>0</v>
      </c>
      <c r="U446" s="179">
        <f t="shared" si="241"/>
        <v>0</v>
      </c>
      <c r="V446" s="177">
        <f t="shared" si="253"/>
        <v>0</v>
      </c>
      <c r="W446" s="178">
        <f t="shared" si="242"/>
        <v>0</v>
      </c>
      <c r="X446" s="177">
        <f t="shared" si="254"/>
        <v>0</v>
      </c>
      <c r="Y446" s="178">
        <f t="shared" si="243"/>
        <v>0</v>
      </c>
      <c r="Z446" s="177">
        <f t="shared" si="255"/>
        <v>0</v>
      </c>
      <c r="AA446" s="178">
        <f t="shared" si="244"/>
        <v>0</v>
      </c>
      <c r="AB446" s="177">
        <f t="shared" si="256"/>
        <v>0</v>
      </c>
      <c r="AC446" s="178">
        <f t="shared" si="245"/>
        <v>0</v>
      </c>
      <c r="AD446" s="177">
        <f t="shared" si="257"/>
        <v>0</v>
      </c>
      <c r="AE446" s="179">
        <f t="shared" si="246"/>
        <v>0</v>
      </c>
      <c r="AF446" s="177">
        <f t="shared" si="257"/>
        <v>0</v>
      </c>
      <c r="AG446" s="178">
        <f t="shared" si="247"/>
        <v>0</v>
      </c>
      <c r="AH446" s="220">
        <f t="shared" si="258"/>
        <v>0</v>
      </c>
      <c r="AI446" s="179">
        <f t="shared" si="248"/>
        <v>0</v>
      </c>
      <c r="AJ446" s="177">
        <f t="shared" si="259"/>
        <v>0</v>
      </c>
      <c r="AK446" s="178">
        <f t="shared" si="249"/>
        <v>0</v>
      </c>
      <c r="AL446" s="177">
        <f t="shared" si="260"/>
        <v>0</v>
      </c>
      <c r="AM446" s="178">
        <f t="shared" si="250"/>
        <v>0</v>
      </c>
      <c r="AN446" s="220">
        <f t="shared" si="261"/>
        <v>0</v>
      </c>
      <c r="AO446" s="117">
        <f t="shared" si="251"/>
        <v>0</v>
      </c>
    </row>
    <row r="447" spans="1:41" s="65" customFormat="1" ht="15" customHeight="1">
      <c r="A447" s="66">
        <v>21</v>
      </c>
      <c r="B447" s="42">
        <v>25432554</v>
      </c>
      <c r="C447" s="43" t="s">
        <v>425</v>
      </c>
      <c r="D447" s="36">
        <v>7</v>
      </c>
      <c r="E447" s="75">
        <v>2.2999999999999998</v>
      </c>
      <c r="F447" s="55"/>
      <c r="G447" s="104"/>
      <c r="H447" s="46">
        <v>136268.4623509892</v>
      </c>
      <c r="I447" s="46">
        <f t="shared" si="262"/>
        <v>140356.51622151889</v>
      </c>
      <c r="J447" s="87">
        <f t="shared" si="263"/>
        <v>175445.64527689861</v>
      </c>
      <c r="K447" s="243">
        <f t="shared" si="237"/>
        <v>0</v>
      </c>
      <c r="L447" s="238"/>
      <c r="M447" s="47">
        <v>1000</v>
      </c>
      <c r="N447" s="175">
        <f t="shared" si="264"/>
        <v>0</v>
      </c>
      <c r="O447" s="178">
        <f t="shared" si="238"/>
        <v>0</v>
      </c>
      <c r="P447" s="177">
        <f t="shared" si="265"/>
        <v>0</v>
      </c>
      <c r="Q447" s="178">
        <f t="shared" si="239"/>
        <v>0</v>
      </c>
      <c r="R447" s="177">
        <f t="shared" si="265"/>
        <v>0</v>
      </c>
      <c r="S447" s="178">
        <f t="shared" si="240"/>
        <v>0</v>
      </c>
      <c r="T447" s="177">
        <f t="shared" si="252"/>
        <v>0</v>
      </c>
      <c r="U447" s="179">
        <f t="shared" si="241"/>
        <v>0</v>
      </c>
      <c r="V447" s="177">
        <f t="shared" si="253"/>
        <v>0</v>
      </c>
      <c r="W447" s="178">
        <f t="shared" si="242"/>
        <v>0</v>
      </c>
      <c r="X447" s="177">
        <f t="shared" si="254"/>
        <v>0</v>
      </c>
      <c r="Y447" s="178">
        <f t="shared" si="243"/>
        <v>0</v>
      </c>
      <c r="Z447" s="177">
        <f t="shared" si="255"/>
        <v>0</v>
      </c>
      <c r="AA447" s="178">
        <f t="shared" si="244"/>
        <v>0</v>
      </c>
      <c r="AB447" s="177">
        <f t="shared" si="256"/>
        <v>0</v>
      </c>
      <c r="AC447" s="178">
        <f t="shared" si="245"/>
        <v>0</v>
      </c>
      <c r="AD447" s="177">
        <f t="shared" si="257"/>
        <v>0</v>
      </c>
      <c r="AE447" s="179">
        <f t="shared" si="246"/>
        <v>0</v>
      </c>
      <c r="AF447" s="177">
        <f t="shared" si="257"/>
        <v>0</v>
      </c>
      <c r="AG447" s="178">
        <f t="shared" si="247"/>
        <v>0</v>
      </c>
      <c r="AH447" s="220">
        <f t="shared" si="258"/>
        <v>0</v>
      </c>
      <c r="AI447" s="179">
        <f t="shared" si="248"/>
        <v>0</v>
      </c>
      <c r="AJ447" s="177">
        <f t="shared" si="259"/>
        <v>0</v>
      </c>
      <c r="AK447" s="178">
        <f t="shared" si="249"/>
        <v>0</v>
      </c>
      <c r="AL447" s="177">
        <f t="shared" si="260"/>
        <v>0</v>
      </c>
      <c r="AM447" s="178">
        <f t="shared" si="250"/>
        <v>0</v>
      </c>
      <c r="AN447" s="220">
        <f t="shared" si="261"/>
        <v>0</v>
      </c>
      <c r="AO447" s="117">
        <f t="shared" si="251"/>
        <v>0</v>
      </c>
    </row>
    <row r="448" spans="1:41" s="65" customFormat="1" ht="15" customHeight="1">
      <c r="A448" s="66">
        <v>22</v>
      </c>
      <c r="B448" s="42">
        <v>25432555</v>
      </c>
      <c r="C448" s="43" t="s">
        <v>426</v>
      </c>
      <c r="D448" s="36">
        <v>7</v>
      </c>
      <c r="E448" s="75">
        <v>2.5099999999999998</v>
      </c>
      <c r="F448" s="55"/>
      <c r="G448" s="104"/>
      <c r="H448" s="46">
        <v>160023.06852037474</v>
      </c>
      <c r="I448" s="46">
        <f t="shared" si="262"/>
        <v>164823.760575986</v>
      </c>
      <c r="J448" s="87">
        <f t="shared" si="263"/>
        <v>206029.7007199825</v>
      </c>
      <c r="K448" s="243">
        <f t="shared" si="237"/>
        <v>0</v>
      </c>
      <c r="L448" s="238"/>
      <c r="M448" s="47">
        <v>1000</v>
      </c>
      <c r="N448" s="175">
        <f t="shared" si="264"/>
        <v>0</v>
      </c>
      <c r="O448" s="178">
        <f t="shared" si="238"/>
        <v>0</v>
      </c>
      <c r="P448" s="177">
        <f t="shared" si="265"/>
        <v>0</v>
      </c>
      <c r="Q448" s="178">
        <f t="shared" si="239"/>
        <v>0</v>
      </c>
      <c r="R448" s="177">
        <f t="shared" si="265"/>
        <v>0</v>
      </c>
      <c r="S448" s="178">
        <f t="shared" si="240"/>
        <v>0</v>
      </c>
      <c r="T448" s="177">
        <f t="shared" si="252"/>
        <v>0</v>
      </c>
      <c r="U448" s="179">
        <f t="shared" si="241"/>
        <v>0</v>
      </c>
      <c r="V448" s="177">
        <f t="shared" si="253"/>
        <v>0</v>
      </c>
      <c r="W448" s="178">
        <f t="shared" si="242"/>
        <v>0</v>
      </c>
      <c r="X448" s="177">
        <f t="shared" si="254"/>
        <v>0</v>
      </c>
      <c r="Y448" s="178">
        <f t="shared" si="243"/>
        <v>0</v>
      </c>
      <c r="Z448" s="177">
        <f t="shared" si="255"/>
        <v>0</v>
      </c>
      <c r="AA448" s="178">
        <f t="shared" si="244"/>
        <v>0</v>
      </c>
      <c r="AB448" s="177">
        <f t="shared" si="256"/>
        <v>0</v>
      </c>
      <c r="AC448" s="178">
        <f t="shared" si="245"/>
        <v>0</v>
      </c>
      <c r="AD448" s="177">
        <f t="shared" si="257"/>
        <v>0</v>
      </c>
      <c r="AE448" s="179">
        <f t="shared" si="246"/>
        <v>0</v>
      </c>
      <c r="AF448" s="177">
        <f t="shared" si="257"/>
        <v>0</v>
      </c>
      <c r="AG448" s="178">
        <f t="shared" si="247"/>
        <v>0</v>
      </c>
      <c r="AH448" s="220">
        <f t="shared" si="258"/>
        <v>0</v>
      </c>
      <c r="AI448" s="179">
        <f t="shared" si="248"/>
        <v>0</v>
      </c>
      <c r="AJ448" s="177">
        <f t="shared" si="259"/>
        <v>0</v>
      </c>
      <c r="AK448" s="178">
        <f t="shared" si="249"/>
        <v>0</v>
      </c>
      <c r="AL448" s="177">
        <f t="shared" si="260"/>
        <v>0</v>
      </c>
      <c r="AM448" s="178">
        <f t="shared" si="250"/>
        <v>0</v>
      </c>
      <c r="AN448" s="220">
        <f t="shared" si="261"/>
        <v>0</v>
      </c>
      <c r="AO448" s="117">
        <f t="shared" si="251"/>
        <v>0</v>
      </c>
    </row>
    <row r="449" spans="1:41" s="65" customFormat="1" ht="15" customHeight="1">
      <c r="A449" s="66">
        <v>23</v>
      </c>
      <c r="B449" s="42">
        <v>25432556</v>
      </c>
      <c r="C449" s="43" t="s">
        <v>427</v>
      </c>
      <c r="D449" s="36">
        <v>7</v>
      </c>
      <c r="E449" s="75">
        <v>2.6</v>
      </c>
      <c r="F449" s="55"/>
      <c r="G449" s="104"/>
      <c r="H449" s="46">
        <v>171518.84615159759</v>
      </c>
      <c r="I449" s="46">
        <f t="shared" si="262"/>
        <v>176664.41153614552</v>
      </c>
      <c r="J449" s="87">
        <f t="shared" si="263"/>
        <v>220830.51442018189</v>
      </c>
      <c r="K449" s="243">
        <f t="shared" si="237"/>
        <v>0</v>
      </c>
      <c r="L449" s="238"/>
      <c r="M449" s="47">
        <v>1000</v>
      </c>
      <c r="N449" s="175">
        <f t="shared" si="264"/>
        <v>0</v>
      </c>
      <c r="O449" s="178">
        <f t="shared" si="238"/>
        <v>0</v>
      </c>
      <c r="P449" s="177">
        <f t="shared" si="265"/>
        <v>0</v>
      </c>
      <c r="Q449" s="178">
        <f t="shared" si="239"/>
        <v>0</v>
      </c>
      <c r="R449" s="177">
        <f t="shared" si="265"/>
        <v>0</v>
      </c>
      <c r="S449" s="178">
        <f t="shared" si="240"/>
        <v>0</v>
      </c>
      <c r="T449" s="177">
        <f t="shared" si="252"/>
        <v>0</v>
      </c>
      <c r="U449" s="179">
        <f t="shared" si="241"/>
        <v>0</v>
      </c>
      <c r="V449" s="177">
        <f t="shared" si="253"/>
        <v>0</v>
      </c>
      <c r="W449" s="178">
        <f t="shared" si="242"/>
        <v>0</v>
      </c>
      <c r="X449" s="177">
        <f t="shared" si="254"/>
        <v>0</v>
      </c>
      <c r="Y449" s="178">
        <f t="shared" si="243"/>
        <v>0</v>
      </c>
      <c r="Z449" s="177">
        <f t="shared" si="255"/>
        <v>0</v>
      </c>
      <c r="AA449" s="178">
        <f t="shared" si="244"/>
        <v>0</v>
      </c>
      <c r="AB449" s="177">
        <f t="shared" si="256"/>
        <v>0</v>
      </c>
      <c r="AC449" s="178">
        <f t="shared" si="245"/>
        <v>0</v>
      </c>
      <c r="AD449" s="177">
        <f t="shared" si="257"/>
        <v>0</v>
      </c>
      <c r="AE449" s="179">
        <f t="shared" si="246"/>
        <v>0</v>
      </c>
      <c r="AF449" s="177">
        <f t="shared" si="257"/>
        <v>0</v>
      </c>
      <c r="AG449" s="178">
        <f t="shared" si="247"/>
        <v>0</v>
      </c>
      <c r="AH449" s="220">
        <f t="shared" si="258"/>
        <v>0</v>
      </c>
      <c r="AI449" s="179">
        <f t="shared" si="248"/>
        <v>0</v>
      </c>
      <c r="AJ449" s="177">
        <f t="shared" si="259"/>
        <v>0</v>
      </c>
      <c r="AK449" s="178">
        <f t="shared" si="249"/>
        <v>0</v>
      </c>
      <c r="AL449" s="177">
        <f t="shared" si="260"/>
        <v>0</v>
      </c>
      <c r="AM449" s="178">
        <f t="shared" si="250"/>
        <v>0</v>
      </c>
      <c r="AN449" s="220">
        <f t="shared" si="261"/>
        <v>0</v>
      </c>
      <c r="AO449" s="117">
        <f t="shared" si="251"/>
        <v>0</v>
      </c>
    </row>
    <row r="450" spans="1:41" s="65" customFormat="1" ht="15" customHeight="1">
      <c r="A450" s="66">
        <v>24</v>
      </c>
      <c r="B450" s="42">
        <v>25432557</v>
      </c>
      <c r="C450" s="43" t="s">
        <v>428</v>
      </c>
      <c r="D450" s="36">
        <v>19</v>
      </c>
      <c r="E450" s="75">
        <v>1.82</v>
      </c>
      <c r="F450" s="55"/>
      <c r="G450" s="104"/>
      <c r="H450" s="46">
        <v>221808.94964870793</v>
      </c>
      <c r="I450" s="46">
        <f t="shared" si="262"/>
        <v>228463.21813816918</v>
      </c>
      <c r="J450" s="87">
        <f t="shared" si="263"/>
        <v>285579.02267271146</v>
      </c>
      <c r="K450" s="243">
        <f t="shared" si="237"/>
        <v>0</v>
      </c>
      <c r="L450" s="238"/>
      <c r="M450" s="47">
        <v>1000</v>
      </c>
      <c r="N450" s="175">
        <f t="shared" si="264"/>
        <v>0</v>
      </c>
      <c r="O450" s="178">
        <f t="shared" si="238"/>
        <v>0</v>
      </c>
      <c r="P450" s="177">
        <f t="shared" si="265"/>
        <v>0</v>
      </c>
      <c r="Q450" s="178">
        <f t="shared" si="239"/>
        <v>0</v>
      </c>
      <c r="R450" s="177">
        <f t="shared" si="265"/>
        <v>0</v>
      </c>
      <c r="S450" s="178">
        <f t="shared" si="240"/>
        <v>0</v>
      </c>
      <c r="T450" s="177">
        <f t="shared" si="252"/>
        <v>0</v>
      </c>
      <c r="U450" s="179">
        <f t="shared" si="241"/>
        <v>0</v>
      </c>
      <c r="V450" s="177">
        <f t="shared" si="253"/>
        <v>0</v>
      </c>
      <c r="W450" s="178">
        <f t="shared" si="242"/>
        <v>0</v>
      </c>
      <c r="X450" s="177">
        <f t="shared" si="254"/>
        <v>0</v>
      </c>
      <c r="Y450" s="178">
        <f t="shared" si="243"/>
        <v>0</v>
      </c>
      <c r="Z450" s="177">
        <f t="shared" si="255"/>
        <v>0</v>
      </c>
      <c r="AA450" s="178">
        <f t="shared" si="244"/>
        <v>0</v>
      </c>
      <c r="AB450" s="177">
        <f t="shared" si="256"/>
        <v>0</v>
      </c>
      <c r="AC450" s="178">
        <f t="shared" si="245"/>
        <v>0</v>
      </c>
      <c r="AD450" s="177">
        <f t="shared" si="257"/>
        <v>0</v>
      </c>
      <c r="AE450" s="179">
        <f t="shared" si="246"/>
        <v>0</v>
      </c>
      <c r="AF450" s="177">
        <f t="shared" si="257"/>
        <v>0</v>
      </c>
      <c r="AG450" s="178">
        <f t="shared" si="247"/>
        <v>0</v>
      </c>
      <c r="AH450" s="220">
        <f t="shared" si="258"/>
        <v>0</v>
      </c>
      <c r="AI450" s="179">
        <f t="shared" si="248"/>
        <v>0</v>
      </c>
      <c r="AJ450" s="177">
        <f t="shared" si="259"/>
        <v>0</v>
      </c>
      <c r="AK450" s="178">
        <f t="shared" si="249"/>
        <v>0</v>
      </c>
      <c r="AL450" s="177">
        <f t="shared" si="260"/>
        <v>0</v>
      </c>
      <c r="AM450" s="178">
        <f t="shared" si="250"/>
        <v>0</v>
      </c>
      <c r="AN450" s="220">
        <f t="shared" si="261"/>
        <v>0</v>
      </c>
      <c r="AO450" s="117">
        <f t="shared" si="251"/>
        <v>0</v>
      </c>
    </row>
    <row r="451" spans="1:41" s="65" customFormat="1" ht="15" customHeight="1">
      <c r="A451" s="66">
        <v>25</v>
      </c>
      <c r="B451" s="42">
        <v>25432558</v>
      </c>
      <c r="C451" s="43" t="s">
        <v>429</v>
      </c>
      <c r="D451" s="36">
        <v>19</v>
      </c>
      <c r="E451" s="75">
        <v>2</v>
      </c>
      <c r="F451" s="55"/>
      <c r="G451" s="104"/>
      <c r="H451" s="46">
        <v>269747.8100585349</v>
      </c>
      <c r="I451" s="46">
        <f t="shared" si="262"/>
        <v>277840.24436029093</v>
      </c>
      <c r="J451" s="87">
        <f t="shared" si="263"/>
        <v>347300.30545036367</v>
      </c>
      <c r="K451" s="243">
        <f t="shared" si="237"/>
        <v>0</v>
      </c>
      <c r="L451" s="238"/>
      <c r="M451" s="47">
        <v>1000</v>
      </c>
      <c r="N451" s="175">
        <f t="shared" si="264"/>
        <v>0</v>
      </c>
      <c r="O451" s="178">
        <f t="shared" si="238"/>
        <v>0</v>
      </c>
      <c r="P451" s="177">
        <f t="shared" si="265"/>
        <v>0</v>
      </c>
      <c r="Q451" s="178">
        <f t="shared" si="239"/>
        <v>0</v>
      </c>
      <c r="R451" s="177">
        <f t="shared" si="265"/>
        <v>0</v>
      </c>
      <c r="S451" s="178">
        <f t="shared" si="240"/>
        <v>0</v>
      </c>
      <c r="T451" s="177">
        <f t="shared" si="252"/>
        <v>0</v>
      </c>
      <c r="U451" s="179">
        <f t="shared" si="241"/>
        <v>0</v>
      </c>
      <c r="V451" s="177">
        <f t="shared" si="253"/>
        <v>0</v>
      </c>
      <c r="W451" s="178">
        <f t="shared" si="242"/>
        <v>0</v>
      </c>
      <c r="X451" s="177">
        <f t="shared" si="254"/>
        <v>0</v>
      </c>
      <c r="Y451" s="178">
        <f t="shared" si="243"/>
        <v>0</v>
      </c>
      <c r="Z451" s="177">
        <f t="shared" si="255"/>
        <v>0</v>
      </c>
      <c r="AA451" s="178">
        <f t="shared" si="244"/>
        <v>0</v>
      </c>
      <c r="AB451" s="177">
        <f t="shared" si="256"/>
        <v>0</v>
      </c>
      <c r="AC451" s="178">
        <f t="shared" si="245"/>
        <v>0</v>
      </c>
      <c r="AD451" s="177">
        <f t="shared" si="257"/>
        <v>0</v>
      </c>
      <c r="AE451" s="179">
        <f t="shared" si="246"/>
        <v>0</v>
      </c>
      <c r="AF451" s="177">
        <f t="shared" si="257"/>
        <v>0</v>
      </c>
      <c r="AG451" s="178">
        <f t="shared" si="247"/>
        <v>0</v>
      </c>
      <c r="AH451" s="220">
        <f t="shared" si="258"/>
        <v>0</v>
      </c>
      <c r="AI451" s="179">
        <f t="shared" si="248"/>
        <v>0</v>
      </c>
      <c r="AJ451" s="177">
        <f t="shared" si="259"/>
        <v>0</v>
      </c>
      <c r="AK451" s="178">
        <f t="shared" si="249"/>
        <v>0</v>
      </c>
      <c r="AL451" s="177">
        <f t="shared" si="260"/>
        <v>0</v>
      </c>
      <c r="AM451" s="178">
        <f t="shared" si="250"/>
        <v>0</v>
      </c>
      <c r="AN451" s="220">
        <f t="shared" si="261"/>
        <v>0</v>
      </c>
      <c r="AO451" s="117">
        <f t="shared" si="251"/>
        <v>0</v>
      </c>
    </row>
    <row r="452" spans="1:41" s="65" customFormat="1" ht="15" customHeight="1">
      <c r="A452" s="66">
        <v>26</v>
      </c>
      <c r="B452" s="42">
        <v>25432559</v>
      </c>
      <c r="C452" s="43" t="s">
        <v>430</v>
      </c>
      <c r="D452" s="36">
        <v>19</v>
      </c>
      <c r="E452" s="75">
        <v>2.13</v>
      </c>
      <c r="F452" s="55"/>
      <c r="G452" s="104"/>
      <c r="H452" s="46">
        <v>300492.05594298022</v>
      </c>
      <c r="I452" s="46">
        <f t="shared" si="262"/>
        <v>309506.81762126961</v>
      </c>
      <c r="J452" s="87">
        <f t="shared" si="263"/>
        <v>386883.52202658699</v>
      </c>
      <c r="K452" s="243">
        <f t="shared" si="237"/>
        <v>0</v>
      </c>
      <c r="L452" s="238"/>
      <c r="M452" s="47">
        <v>1000</v>
      </c>
      <c r="N452" s="175">
        <f t="shared" si="264"/>
        <v>0</v>
      </c>
      <c r="O452" s="178">
        <f t="shared" si="238"/>
        <v>0</v>
      </c>
      <c r="P452" s="177">
        <f t="shared" si="265"/>
        <v>0</v>
      </c>
      <c r="Q452" s="178">
        <f t="shared" si="239"/>
        <v>0</v>
      </c>
      <c r="R452" s="177">
        <f t="shared" si="265"/>
        <v>0</v>
      </c>
      <c r="S452" s="178">
        <f t="shared" si="240"/>
        <v>0</v>
      </c>
      <c r="T452" s="177">
        <f t="shared" si="252"/>
        <v>0</v>
      </c>
      <c r="U452" s="179">
        <f t="shared" si="241"/>
        <v>0</v>
      </c>
      <c r="V452" s="177">
        <f t="shared" si="253"/>
        <v>0</v>
      </c>
      <c r="W452" s="178">
        <f t="shared" si="242"/>
        <v>0</v>
      </c>
      <c r="X452" s="177">
        <f t="shared" si="254"/>
        <v>0</v>
      </c>
      <c r="Y452" s="178">
        <f t="shared" si="243"/>
        <v>0</v>
      </c>
      <c r="Z452" s="177">
        <f t="shared" si="255"/>
        <v>0</v>
      </c>
      <c r="AA452" s="178">
        <f t="shared" si="244"/>
        <v>0</v>
      </c>
      <c r="AB452" s="177">
        <f t="shared" si="256"/>
        <v>0</v>
      </c>
      <c r="AC452" s="178">
        <f t="shared" si="245"/>
        <v>0</v>
      </c>
      <c r="AD452" s="177">
        <f t="shared" si="257"/>
        <v>0</v>
      </c>
      <c r="AE452" s="179">
        <f t="shared" si="246"/>
        <v>0</v>
      </c>
      <c r="AF452" s="177">
        <f t="shared" si="257"/>
        <v>0</v>
      </c>
      <c r="AG452" s="178">
        <f t="shared" si="247"/>
        <v>0</v>
      </c>
      <c r="AH452" s="220">
        <f t="shared" si="258"/>
        <v>0</v>
      </c>
      <c r="AI452" s="179">
        <f t="shared" si="248"/>
        <v>0</v>
      </c>
      <c r="AJ452" s="177">
        <f t="shared" si="259"/>
        <v>0</v>
      </c>
      <c r="AK452" s="178">
        <f t="shared" si="249"/>
        <v>0</v>
      </c>
      <c r="AL452" s="177">
        <f t="shared" si="260"/>
        <v>0</v>
      </c>
      <c r="AM452" s="178">
        <f t="shared" si="250"/>
        <v>0</v>
      </c>
      <c r="AN452" s="220">
        <f t="shared" si="261"/>
        <v>0</v>
      </c>
      <c r="AO452" s="117">
        <f t="shared" si="251"/>
        <v>0</v>
      </c>
    </row>
    <row r="453" spans="1:41" s="65" customFormat="1" ht="15" customHeight="1">
      <c r="A453" s="66">
        <v>27</v>
      </c>
      <c r="B453" s="42">
        <v>25432560</v>
      </c>
      <c r="C453" s="43" t="s">
        <v>431</v>
      </c>
      <c r="D453" s="36">
        <v>19</v>
      </c>
      <c r="E453" s="75">
        <v>2.25</v>
      </c>
      <c r="F453" s="55"/>
      <c r="G453" s="104"/>
      <c r="H453" s="46">
        <v>333487.2700353894</v>
      </c>
      <c r="I453" s="46">
        <f t="shared" si="262"/>
        <v>343491.88813645107</v>
      </c>
      <c r="J453" s="87">
        <f t="shared" si="263"/>
        <v>429364.8601705638</v>
      </c>
      <c r="K453" s="243">
        <f t="shared" si="237"/>
        <v>0</v>
      </c>
      <c r="L453" s="238"/>
      <c r="M453" s="47">
        <v>1000</v>
      </c>
      <c r="N453" s="175">
        <f t="shared" si="264"/>
        <v>0</v>
      </c>
      <c r="O453" s="178">
        <f t="shared" si="238"/>
        <v>0</v>
      </c>
      <c r="P453" s="177">
        <f t="shared" si="265"/>
        <v>0</v>
      </c>
      <c r="Q453" s="178">
        <f t="shared" si="239"/>
        <v>0</v>
      </c>
      <c r="R453" s="177">
        <f t="shared" si="265"/>
        <v>0</v>
      </c>
      <c r="S453" s="178">
        <f t="shared" si="240"/>
        <v>0</v>
      </c>
      <c r="T453" s="177">
        <f t="shared" si="252"/>
        <v>0</v>
      </c>
      <c r="U453" s="179">
        <f t="shared" si="241"/>
        <v>0</v>
      </c>
      <c r="V453" s="177">
        <f t="shared" si="253"/>
        <v>0</v>
      </c>
      <c r="W453" s="178">
        <f t="shared" si="242"/>
        <v>0</v>
      </c>
      <c r="X453" s="177">
        <f t="shared" si="254"/>
        <v>0</v>
      </c>
      <c r="Y453" s="178">
        <f t="shared" si="243"/>
        <v>0</v>
      </c>
      <c r="Z453" s="177">
        <f t="shared" si="255"/>
        <v>0</v>
      </c>
      <c r="AA453" s="178">
        <f t="shared" si="244"/>
        <v>0</v>
      </c>
      <c r="AB453" s="177">
        <f t="shared" si="256"/>
        <v>0</v>
      </c>
      <c r="AC453" s="178">
        <f t="shared" si="245"/>
        <v>0</v>
      </c>
      <c r="AD453" s="177">
        <f t="shared" si="257"/>
        <v>0</v>
      </c>
      <c r="AE453" s="179">
        <f t="shared" si="246"/>
        <v>0</v>
      </c>
      <c r="AF453" s="177">
        <f t="shared" si="257"/>
        <v>0</v>
      </c>
      <c r="AG453" s="178">
        <f t="shared" si="247"/>
        <v>0</v>
      </c>
      <c r="AH453" s="220">
        <f t="shared" si="258"/>
        <v>0</v>
      </c>
      <c r="AI453" s="179">
        <f t="shared" si="248"/>
        <v>0</v>
      </c>
      <c r="AJ453" s="177">
        <f t="shared" si="259"/>
        <v>0</v>
      </c>
      <c r="AK453" s="178">
        <f t="shared" si="249"/>
        <v>0</v>
      </c>
      <c r="AL453" s="177">
        <f t="shared" si="260"/>
        <v>0</v>
      </c>
      <c r="AM453" s="178">
        <f t="shared" si="250"/>
        <v>0</v>
      </c>
      <c r="AN453" s="220">
        <f t="shared" si="261"/>
        <v>0</v>
      </c>
      <c r="AO453" s="117">
        <f t="shared" si="251"/>
        <v>0</v>
      </c>
    </row>
    <row r="454" spans="1:41" s="65" customFormat="1" ht="15" customHeight="1">
      <c r="A454" s="66">
        <v>28</v>
      </c>
      <c r="B454" s="42">
        <v>25432561</v>
      </c>
      <c r="C454" s="43" t="s">
        <v>432</v>
      </c>
      <c r="D454" s="36">
        <v>19</v>
      </c>
      <c r="E454" s="75">
        <v>2.2999999999999998</v>
      </c>
      <c r="F454" s="55"/>
      <c r="G454" s="104"/>
      <c r="H454" s="46">
        <v>347638.91428327741</v>
      </c>
      <c r="I454" s="46">
        <f t="shared" si="262"/>
        <v>358068.08171177574</v>
      </c>
      <c r="J454" s="87">
        <f t="shared" si="263"/>
        <v>447585.10213971965</v>
      </c>
      <c r="K454" s="243">
        <f t="shared" si="237"/>
        <v>0</v>
      </c>
      <c r="L454" s="238"/>
      <c r="M454" s="47">
        <v>500</v>
      </c>
      <c r="N454" s="175">
        <f t="shared" si="264"/>
        <v>0</v>
      </c>
      <c r="O454" s="178">
        <f t="shared" si="238"/>
        <v>0</v>
      </c>
      <c r="P454" s="177">
        <f t="shared" si="265"/>
        <v>0</v>
      </c>
      <c r="Q454" s="178">
        <f t="shared" si="239"/>
        <v>0</v>
      </c>
      <c r="R454" s="177">
        <f t="shared" si="265"/>
        <v>0</v>
      </c>
      <c r="S454" s="178">
        <f t="shared" si="240"/>
        <v>0</v>
      </c>
      <c r="T454" s="177">
        <f t="shared" si="252"/>
        <v>0</v>
      </c>
      <c r="U454" s="179">
        <f t="shared" si="241"/>
        <v>0</v>
      </c>
      <c r="V454" s="177">
        <f t="shared" si="253"/>
        <v>0</v>
      </c>
      <c r="W454" s="178">
        <f t="shared" si="242"/>
        <v>0</v>
      </c>
      <c r="X454" s="177">
        <f t="shared" si="254"/>
        <v>0</v>
      </c>
      <c r="Y454" s="178">
        <f t="shared" si="243"/>
        <v>0</v>
      </c>
      <c r="Z454" s="177">
        <f t="shared" si="255"/>
        <v>0</v>
      </c>
      <c r="AA454" s="178">
        <f t="shared" si="244"/>
        <v>0</v>
      </c>
      <c r="AB454" s="177">
        <f t="shared" si="256"/>
        <v>0</v>
      </c>
      <c r="AC454" s="178">
        <f t="shared" si="245"/>
        <v>0</v>
      </c>
      <c r="AD454" s="177">
        <f t="shared" si="257"/>
        <v>0</v>
      </c>
      <c r="AE454" s="179">
        <f t="shared" si="246"/>
        <v>0</v>
      </c>
      <c r="AF454" s="177">
        <f t="shared" si="257"/>
        <v>0</v>
      </c>
      <c r="AG454" s="178">
        <f t="shared" si="247"/>
        <v>0</v>
      </c>
      <c r="AH454" s="220">
        <f t="shared" si="258"/>
        <v>0</v>
      </c>
      <c r="AI454" s="179">
        <f t="shared" si="248"/>
        <v>0</v>
      </c>
      <c r="AJ454" s="177">
        <f t="shared" si="259"/>
        <v>0</v>
      </c>
      <c r="AK454" s="178">
        <f t="shared" si="249"/>
        <v>0</v>
      </c>
      <c r="AL454" s="177">
        <f t="shared" si="260"/>
        <v>0</v>
      </c>
      <c r="AM454" s="178">
        <f t="shared" si="250"/>
        <v>0</v>
      </c>
      <c r="AN454" s="220">
        <f t="shared" si="261"/>
        <v>0</v>
      </c>
      <c r="AO454" s="117">
        <f t="shared" si="251"/>
        <v>0</v>
      </c>
    </row>
    <row r="455" spans="1:41" s="65" customFormat="1" ht="15" customHeight="1">
      <c r="A455" s="66">
        <v>29</v>
      </c>
      <c r="B455" s="42">
        <v>25432562</v>
      </c>
      <c r="C455" s="43" t="s">
        <v>433</v>
      </c>
      <c r="D455" s="36">
        <v>19</v>
      </c>
      <c r="E455" s="75">
        <v>2.5099999999999998</v>
      </c>
      <c r="F455" s="55"/>
      <c r="G455" s="104"/>
      <c r="H455" s="46">
        <v>410911.39963854227</v>
      </c>
      <c r="I455" s="46">
        <f t="shared" si="262"/>
        <v>423238.74162769853</v>
      </c>
      <c r="J455" s="87">
        <f t="shared" si="263"/>
        <v>529048.42703462311</v>
      </c>
      <c r="K455" s="243">
        <f t="shared" si="237"/>
        <v>0</v>
      </c>
      <c r="L455" s="238"/>
      <c r="M455" s="47">
        <v>500</v>
      </c>
      <c r="N455" s="175">
        <f t="shared" si="264"/>
        <v>0</v>
      </c>
      <c r="O455" s="178">
        <f t="shared" si="238"/>
        <v>0</v>
      </c>
      <c r="P455" s="177">
        <f t="shared" si="265"/>
        <v>0</v>
      </c>
      <c r="Q455" s="178">
        <f t="shared" si="239"/>
        <v>0</v>
      </c>
      <c r="R455" s="177">
        <f t="shared" si="265"/>
        <v>0</v>
      </c>
      <c r="S455" s="178">
        <f t="shared" si="240"/>
        <v>0</v>
      </c>
      <c r="T455" s="177">
        <f t="shared" si="252"/>
        <v>0</v>
      </c>
      <c r="U455" s="179">
        <f t="shared" si="241"/>
        <v>0</v>
      </c>
      <c r="V455" s="177">
        <f t="shared" si="253"/>
        <v>0</v>
      </c>
      <c r="W455" s="178">
        <f t="shared" si="242"/>
        <v>0</v>
      </c>
      <c r="X455" s="177">
        <f t="shared" si="254"/>
        <v>0</v>
      </c>
      <c r="Y455" s="178">
        <f t="shared" si="243"/>
        <v>0</v>
      </c>
      <c r="Z455" s="177">
        <f t="shared" si="255"/>
        <v>0</v>
      </c>
      <c r="AA455" s="178">
        <f t="shared" si="244"/>
        <v>0</v>
      </c>
      <c r="AB455" s="177">
        <f t="shared" si="256"/>
        <v>0</v>
      </c>
      <c r="AC455" s="178">
        <f t="shared" si="245"/>
        <v>0</v>
      </c>
      <c r="AD455" s="177">
        <f t="shared" si="257"/>
        <v>0</v>
      </c>
      <c r="AE455" s="179">
        <f t="shared" si="246"/>
        <v>0</v>
      </c>
      <c r="AF455" s="177">
        <f t="shared" si="257"/>
        <v>0</v>
      </c>
      <c r="AG455" s="178">
        <f t="shared" si="247"/>
        <v>0</v>
      </c>
      <c r="AH455" s="220">
        <f t="shared" si="258"/>
        <v>0</v>
      </c>
      <c r="AI455" s="179">
        <f t="shared" si="248"/>
        <v>0</v>
      </c>
      <c r="AJ455" s="177">
        <f t="shared" si="259"/>
        <v>0</v>
      </c>
      <c r="AK455" s="178">
        <f t="shared" si="249"/>
        <v>0</v>
      </c>
      <c r="AL455" s="177">
        <f t="shared" si="260"/>
        <v>0</v>
      </c>
      <c r="AM455" s="178">
        <f t="shared" si="250"/>
        <v>0</v>
      </c>
      <c r="AN455" s="220">
        <f t="shared" si="261"/>
        <v>0</v>
      </c>
      <c r="AO455" s="117">
        <f t="shared" si="251"/>
        <v>0</v>
      </c>
    </row>
    <row r="456" spans="1:41" s="65" customFormat="1" ht="15" customHeight="1">
      <c r="A456" s="66">
        <v>30</v>
      </c>
      <c r="B456" s="42">
        <v>25432563</v>
      </c>
      <c r="C456" s="43" t="s">
        <v>434</v>
      </c>
      <c r="D456" s="36">
        <v>19</v>
      </c>
      <c r="E456" s="75">
        <v>2.6</v>
      </c>
      <c r="F456" s="55"/>
      <c r="G456" s="104"/>
      <c r="H456" s="46">
        <v>439730.74745778565</v>
      </c>
      <c r="I456" s="46">
        <f t="shared" si="262"/>
        <v>452922.66988151922</v>
      </c>
      <c r="J456" s="87">
        <f t="shared" si="263"/>
        <v>566153.33735189901</v>
      </c>
      <c r="K456" s="243">
        <f t="shared" si="237"/>
        <v>0</v>
      </c>
      <c r="L456" s="238"/>
      <c r="M456" s="47">
        <v>500</v>
      </c>
      <c r="N456" s="175">
        <f t="shared" si="264"/>
        <v>0</v>
      </c>
      <c r="O456" s="178">
        <f t="shared" si="238"/>
        <v>0</v>
      </c>
      <c r="P456" s="177">
        <f t="shared" si="265"/>
        <v>0</v>
      </c>
      <c r="Q456" s="178">
        <f t="shared" si="239"/>
        <v>0</v>
      </c>
      <c r="R456" s="177">
        <f t="shared" si="265"/>
        <v>0</v>
      </c>
      <c r="S456" s="178">
        <f t="shared" si="240"/>
        <v>0</v>
      </c>
      <c r="T456" s="177">
        <f t="shared" si="252"/>
        <v>0</v>
      </c>
      <c r="U456" s="179">
        <f t="shared" si="241"/>
        <v>0</v>
      </c>
      <c r="V456" s="177">
        <f t="shared" si="253"/>
        <v>0</v>
      </c>
      <c r="W456" s="178">
        <f t="shared" si="242"/>
        <v>0</v>
      </c>
      <c r="X456" s="177">
        <f t="shared" si="254"/>
        <v>0</v>
      </c>
      <c r="Y456" s="178">
        <f t="shared" si="243"/>
        <v>0</v>
      </c>
      <c r="Z456" s="177">
        <f t="shared" si="255"/>
        <v>0</v>
      </c>
      <c r="AA456" s="178">
        <f t="shared" si="244"/>
        <v>0</v>
      </c>
      <c r="AB456" s="177">
        <f t="shared" si="256"/>
        <v>0</v>
      </c>
      <c r="AC456" s="178">
        <f t="shared" si="245"/>
        <v>0</v>
      </c>
      <c r="AD456" s="177">
        <f t="shared" si="257"/>
        <v>0</v>
      </c>
      <c r="AE456" s="179">
        <f t="shared" si="246"/>
        <v>0</v>
      </c>
      <c r="AF456" s="177">
        <f t="shared" si="257"/>
        <v>0</v>
      </c>
      <c r="AG456" s="178">
        <f t="shared" si="247"/>
        <v>0</v>
      </c>
      <c r="AH456" s="220">
        <f t="shared" si="258"/>
        <v>0</v>
      </c>
      <c r="AI456" s="179">
        <f t="shared" si="248"/>
        <v>0</v>
      </c>
      <c r="AJ456" s="177">
        <f t="shared" si="259"/>
        <v>0</v>
      </c>
      <c r="AK456" s="178">
        <f t="shared" si="249"/>
        <v>0</v>
      </c>
      <c r="AL456" s="177">
        <f t="shared" si="260"/>
        <v>0</v>
      </c>
      <c r="AM456" s="178">
        <f t="shared" si="250"/>
        <v>0</v>
      </c>
      <c r="AN456" s="220">
        <f t="shared" si="261"/>
        <v>0</v>
      </c>
      <c r="AO456" s="117">
        <f t="shared" si="251"/>
        <v>0</v>
      </c>
    </row>
    <row r="457" spans="1:41" s="65" customFormat="1" ht="15" customHeight="1">
      <c r="A457" s="66">
        <v>31</v>
      </c>
      <c r="B457" s="42">
        <v>25432564</v>
      </c>
      <c r="C457" s="43" t="s">
        <v>435</v>
      </c>
      <c r="D457" s="36">
        <v>37</v>
      </c>
      <c r="E457" s="75">
        <v>2.0099999999999998</v>
      </c>
      <c r="F457" s="55"/>
      <c r="G457" s="104"/>
      <c r="H457" s="46">
        <v>510119.18978622544</v>
      </c>
      <c r="I457" s="46">
        <f t="shared" si="262"/>
        <v>525422.76547981217</v>
      </c>
      <c r="J457" s="87">
        <f t="shared" si="263"/>
        <v>656778.45684976515</v>
      </c>
      <c r="K457" s="243">
        <f t="shared" si="237"/>
        <v>0</v>
      </c>
      <c r="L457" s="238"/>
      <c r="M457" s="47">
        <v>500</v>
      </c>
      <c r="N457" s="175">
        <f t="shared" si="264"/>
        <v>0</v>
      </c>
      <c r="O457" s="178">
        <f t="shared" si="238"/>
        <v>0</v>
      </c>
      <c r="P457" s="177">
        <f t="shared" si="265"/>
        <v>0</v>
      </c>
      <c r="Q457" s="178">
        <f t="shared" si="239"/>
        <v>0</v>
      </c>
      <c r="R457" s="177">
        <f t="shared" si="265"/>
        <v>0</v>
      </c>
      <c r="S457" s="178">
        <f t="shared" si="240"/>
        <v>0</v>
      </c>
      <c r="T457" s="177">
        <f t="shared" si="252"/>
        <v>0</v>
      </c>
      <c r="U457" s="179">
        <f t="shared" si="241"/>
        <v>0</v>
      </c>
      <c r="V457" s="177">
        <f t="shared" si="253"/>
        <v>0</v>
      </c>
      <c r="W457" s="178">
        <f t="shared" si="242"/>
        <v>0</v>
      </c>
      <c r="X457" s="177">
        <f t="shared" si="254"/>
        <v>0</v>
      </c>
      <c r="Y457" s="178">
        <f t="shared" si="243"/>
        <v>0</v>
      </c>
      <c r="Z457" s="177">
        <f t="shared" si="255"/>
        <v>0</v>
      </c>
      <c r="AA457" s="178">
        <f t="shared" si="244"/>
        <v>0</v>
      </c>
      <c r="AB457" s="177">
        <f t="shared" si="256"/>
        <v>0</v>
      </c>
      <c r="AC457" s="178">
        <f t="shared" si="245"/>
        <v>0</v>
      </c>
      <c r="AD457" s="177">
        <f t="shared" si="257"/>
        <v>0</v>
      </c>
      <c r="AE457" s="179">
        <f t="shared" si="246"/>
        <v>0</v>
      </c>
      <c r="AF457" s="177">
        <f t="shared" si="257"/>
        <v>0</v>
      </c>
      <c r="AG457" s="178">
        <f t="shared" si="247"/>
        <v>0</v>
      </c>
      <c r="AH457" s="220">
        <f t="shared" si="258"/>
        <v>0</v>
      </c>
      <c r="AI457" s="179">
        <f t="shared" si="248"/>
        <v>0</v>
      </c>
      <c r="AJ457" s="177">
        <f t="shared" si="259"/>
        <v>0</v>
      </c>
      <c r="AK457" s="178">
        <f t="shared" si="249"/>
        <v>0</v>
      </c>
      <c r="AL457" s="177">
        <f t="shared" si="260"/>
        <v>0</v>
      </c>
      <c r="AM457" s="178">
        <f t="shared" si="250"/>
        <v>0</v>
      </c>
      <c r="AN457" s="220">
        <f t="shared" si="261"/>
        <v>0</v>
      </c>
      <c r="AO457" s="117">
        <f t="shared" si="251"/>
        <v>0</v>
      </c>
    </row>
    <row r="458" spans="1:41" s="65" customFormat="1" ht="15" customHeight="1">
      <c r="A458" s="66">
        <v>32</v>
      </c>
      <c r="B458" s="42">
        <v>25432565</v>
      </c>
      <c r="C458" s="43" t="s">
        <v>436</v>
      </c>
      <c r="D458" s="36">
        <v>37</v>
      </c>
      <c r="E458" s="75">
        <v>2.06</v>
      </c>
      <c r="F458" s="55"/>
      <c r="G458" s="104"/>
      <c r="H458" s="46">
        <v>535179.22252628778</v>
      </c>
      <c r="I458" s="46">
        <f t="shared" si="262"/>
        <v>551234.59920207644</v>
      </c>
      <c r="J458" s="87">
        <f t="shared" si="263"/>
        <v>689043.24900259555</v>
      </c>
      <c r="K458" s="243">
        <f t="shared" si="237"/>
        <v>0</v>
      </c>
      <c r="L458" s="238"/>
      <c r="M458" s="47">
        <v>500</v>
      </c>
      <c r="N458" s="175">
        <f t="shared" si="264"/>
        <v>0</v>
      </c>
      <c r="O458" s="178">
        <f t="shared" si="238"/>
        <v>0</v>
      </c>
      <c r="P458" s="177">
        <f t="shared" si="265"/>
        <v>0</v>
      </c>
      <c r="Q458" s="178">
        <f t="shared" si="239"/>
        <v>0</v>
      </c>
      <c r="R458" s="177">
        <f t="shared" si="265"/>
        <v>0</v>
      </c>
      <c r="S458" s="178">
        <f t="shared" si="240"/>
        <v>0</v>
      </c>
      <c r="T458" s="177">
        <f t="shared" si="252"/>
        <v>0</v>
      </c>
      <c r="U458" s="179">
        <f t="shared" si="241"/>
        <v>0</v>
      </c>
      <c r="V458" s="177">
        <f t="shared" si="253"/>
        <v>0</v>
      </c>
      <c r="W458" s="178">
        <f t="shared" si="242"/>
        <v>0</v>
      </c>
      <c r="X458" s="177">
        <f t="shared" si="254"/>
        <v>0</v>
      </c>
      <c r="Y458" s="178">
        <f t="shared" si="243"/>
        <v>0</v>
      </c>
      <c r="Z458" s="177">
        <f t="shared" si="255"/>
        <v>0</v>
      </c>
      <c r="AA458" s="178">
        <f t="shared" si="244"/>
        <v>0</v>
      </c>
      <c r="AB458" s="177">
        <f t="shared" si="256"/>
        <v>0</v>
      </c>
      <c r="AC458" s="178">
        <f t="shared" si="245"/>
        <v>0</v>
      </c>
      <c r="AD458" s="177">
        <f t="shared" si="257"/>
        <v>0</v>
      </c>
      <c r="AE458" s="179">
        <f t="shared" si="246"/>
        <v>0</v>
      </c>
      <c r="AF458" s="177">
        <f t="shared" si="257"/>
        <v>0</v>
      </c>
      <c r="AG458" s="178">
        <f t="shared" si="247"/>
        <v>0</v>
      </c>
      <c r="AH458" s="220">
        <f t="shared" si="258"/>
        <v>0</v>
      </c>
      <c r="AI458" s="179">
        <f t="shared" si="248"/>
        <v>0</v>
      </c>
      <c r="AJ458" s="177">
        <f t="shared" si="259"/>
        <v>0</v>
      </c>
      <c r="AK458" s="178">
        <f t="shared" si="249"/>
        <v>0</v>
      </c>
      <c r="AL458" s="177">
        <f t="shared" si="260"/>
        <v>0</v>
      </c>
      <c r="AM458" s="178">
        <f t="shared" si="250"/>
        <v>0</v>
      </c>
      <c r="AN458" s="220">
        <f t="shared" si="261"/>
        <v>0</v>
      </c>
      <c r="AO458" s="117">
        <f t="shared" si="251"/>
        <v>0</v>
      </c>
    </row>
    <row r="459" spans="1:41" s="65" customFormat="1" ht="15" customHeight="1">
      <c r="A459" s="66">
        <v>33</v>
      </c>
      <c r="B459" s="42">
        <v>25432566</v>
      </c>
      <c r="C459" s="43" t="s">
        <v>437</v>
      </c>
      <c r="D459" s="36">
        <v>37</v>
      </c>
      <c r="E459" s="75">
        <v>2.25</v>
      </c>
      <c r="F459" s="55"/>
      <c r="G459" s="104"/>
      <c r="H459" s="46">
        <v>635724.21639956941</v>
      </c>
      <c r="I459" s="46">
        <f t="shared" si="262"/>
        <v>654795.94289155654</v>
      </c>
      <c r="J459" s="87">
        <f t="shared" si="263"/>
        <v>818494.92861444561</v>
      </c>
      <c r="K459" s="243">
        <f t="shared" ref="K459:K522" si="266">L459/1.1</f>
        <v>0</v>
      </c>
      <c r="L459" s="238"/>
      <c r="M459" s="47">
        <v>500</v>
      </c>
      <c r="N459" s="175">
        <f t="shared" si="264"/>
        <v>0</v>
      </c>
      <c r="O459" s="178">
        <f t="shared" si="238"/>
        <v>0</v>
      </c>
      <c r="P459" s="177">
        <f t="shared" si="265"/>
        <v>0</v>
      </c>
      <c r="Q459" s="178">
        <f t="shared" si="239"/>
        <v>0</v>
      </c>
      <c r="R459" s="177">
        <f t="shared" si="265"/>
        <v>0</v>
      </c>
      <c r="S459" s="178">
        <f t="shared" si="240"/>
        <v>0</v>
      </c>
      <c r="T459" s="177">
        <f t="shared" si="252"/>
        <v>0</v>
      </c>
      <c r="U459" s="179">
        <f t="shared" si="241"/>
        <v>0</v>
      </c>
      <c r="V459" s="177">
        <f t="shared" si="253"/>
        <v>0</v>
      </c>
      <c r="W459" s="178">
        <f t="shared" si="242"/>
        <v>0</v>
      </c>
      <c r="X459" s="177">
        <f t="shared" si="254"/>
        <v>0</v>
      </c>
      <c r="Y459" s="178">
        <f t="shared" si="243"/>
        <v>0</v>
      </c>
      <c r="Z459" s="177">
        <f t="shared" si="255"/>
        <v>0</v>
      </c>
      <c r="AA459" s="178">
        <f t="shared" si="244"/>
        <v>0</v>
      </c>
      <c r="AB459" s="177">
        <f t="shared" si="256"/>
        <v>0</v>
      </c>
      <c r="AC459" s="178">
        <f t="shared" si="245"/>
        <v>0</v>
      </c>
      <c r="AD459" s="177">
        <f t="shared" si="257"/>
        <v>0</v>
      </c>
      <c r="AE459" s="179">
        <f t="shared" si="246"/>
        <v>0</v>
      </c>
      <c r="AF459" s="177">
        <f t="shared" si="257"/>
        <v>0</v>
      </c>
      <c r="AG459" s="178">
        <f t="shared" si="247"/>
        <v>0</v>
      </c>
      <c r="AH459" s="220">
        <f t="shared" si="258"/>
        <v>0</v>
      </c>
      <c r="AI459" s="179">
        <f t="shared" si="248"/>
        <v>0</v>
      </c>
      <c r="AJ459" s="177">
        <f t="shared" si="259"/>
        <v>0</v>
      </c>
      <c r="AK459" s="178">
        <f t="shared" si="249"/>
        <v>0</v>
      </c>
      <c r="AL459" s="177">
        <f t="shared" si="260"/>
        <v>0</v>
      </c>
      <c r="AM459" s="178">
        <f t="shared" si="250"/>
        <v>0</v>
      </c>
      <c r="AN459" s="220">
        <f t="shared" si="261"/>
        <v>0</v>
      </c>
      <c r="AO459" s="117">
        <f t="shared" si="251"/>
        <v>0</v>
      </c>
    </row>
    <row r="460" spans="1:41" s="65" customFormat="1" ht="15" customHeight="1">
      <c r="A460" s="66">
        <v>34</v>
      </c>
      <c r="B460" s="42">
        <v>25432567</v>
      </c>
      <c r="C460" s="43" t="s">
        <v>438</v>
      </c>
      <c r="D460" s="36">
        <v>37</v>
      </c>
      <c r="E460" s="75">
        <v>2.5099999999999998</v>
      </c>
      <c r="F460" s="55"/>
      <c r="G460" s="104"/>
      <c r="H460" s="46">
        <v>800588.16787926585</v>
      </c>
      <c r="I460" s="46">
        <f t="shared" si="262"/>
        <v>824605.81291564379</v>
      </c>
      <c r="J460" s="87">
        <f t="shared" si="263"/>
        <v>1030757.2661445547</v>
      </c>
      <c r="K460" s="243">
        <f t="shared" si="266"/>
        <v>0</v>
      </c>
      <c r="L460" s="238"/>
      <c r="M460" s="47">
        <v>250</v>
      </c>
      <c r="N460" s="175">
        <f t="shared" si="264"/>
        <v>0</v>
      </c>
      <c r="O460" s="178">
        <f t="shared" ref="O460:O523" si="267">L460-L460*10/100</f>
        <v>0</v>
      </c>
      <c r="P460" s="177">
        <f t="shared" si="265"/>
        <v>0</v>
      </c>
      <c r="Q460" s="178">
        <f t="shared" ref="Q460:Q523" si="268">L460-L460*11/100</f>
        <v>0</v>
      </c>
      <c r="R460" s="177">
        <f t="shared" si="265"/>
        <v>0</v>
      </c>
      <c r="S460" s="178">
        <f t="shared" ref="S460:S523" si="269">L460-L460*12/100</f>
        <v>0</v>
      </c>
      <c r="T460" s="177">
        <f t="shared" si="252"/>
        <v>0</v>
      </c>
      <c r="U460" s="179">
        <f t="shared" ref="U460:U523" si="270">L460-L460*13/100</f>
        <v>0</v>
      </c>
      <c r="V460" s="177">
        <f t="shared" si="253"/>
        <v>0</v>
      </c>
      <c r="W460" s="178">
        <f t="shared" ref="W460:W523" si="271">L460-L460*14/100</f>
        <v>0</v>
      </c>
      <c r="X460" s="177">
        <f t="shared" si="254"/>
        <v>0</v>
      </c>
      <c r="Y460" s="178">
        <f t="shared" ref="Y460:Y523" si="272">L460-L460*15/100</f>
        <v>0</v>
      </c>
      <c r="Z460" s="177">
        <f t="shared" si="255"/>
        <v>0</v>
      </c>
      <c r="AA460" s="178">
        <f t="shared" ref="AA460:AA523" si="273">L460-L460*16/100</f>
        <v>0</v>
      </c>
      <c r="AB460" s="177">
        <f t="shared" si="256"/>
        <v>0</v>
      </c>
      <c r="AC460" s="178">
        <f t="shared" ref="AC460:AC523" si="274">L460-L460*17/100</f>
        <v>0</v>
      </c>
      <c r="AD460" s="177">
        <f t="shared" si="257"/>
        <v>0</v>
      </c>
      <c r="AE460" s="179">
        <f t="shared" ref="AE460:AE523" si="275">L460-L460*18/100</f>
        <v>0</v>
      </c>
      <c r="AF460" s="177">
        <f t="shared" si="257"/>
        <v>0</v>
      </c>
      <c r="AG460" s="178">
        <f t="shared" ref="AG460:AG523" si="276">L460-L460*19/100</f>
        <v>0</v>
      </c>
      <c r="AH460" s="220">
        <f t="shared" si="258"/>
        <v>0</v>
      </c>
      <c r="AI460" s="179">
        <f t="shared" ref="AI460:AI523" si="277">L460-L460*20/100</f>
        <v>0</v>
      </c>
      <c r="AJ460" s="177">
        <f t="shared" si="259"/>
        <v>0</v>
      </c>
      <c r="AK460" s="178">
        <f t="shared" ref="AK460:AK523" si="278">L460-L460*21/100</f>
        <v>0</v>
      </c>
      <c r="AL460" s="177">
        <f t="shared" si="260"/>
        <v>0</v>
      </c>
      <c r="AM460" s="178">
        <f t="shared" ref="AM460:AM523" si="279">L460-L460*22/100</f>
        <v>0</v>
      </c>
      <c r="AN460" s="220">
        <f t="shared" si="261"/>
        <v>0</v>
      </c>
      <c r="AO460" s="117">
        <f t="shared" ref="AO460:AO523" si="280">L460-L460*23/100</f>
        <v>0</v>
      </c>
    </row>
    <row r="461" spans="1:41" s="65" customFormat="1" ht="15" customHeight="1">
      <c r="A461" s="66">
        <v>35</v>
      </c>
      <c r="B461" s="42">
        <v>25432568</v>
      </c>
      <c r="C461" s="43" t="s">
        <v>439</v>
      </c>
      <c r="D461" s="36">
        <v>37</v>
      </c>
      <c r="E461" s="75">
        <v>2.6</v>
      </c>
      <c r="F461" s="55"/>
      <c r="G461" s="104"/>
      <c r="H461" s="46">
        <v>858297.95477889455</v>
      </c>
      <c r="I461" s="46">
        <f t="shared" si="262"/>
        <v>884046.89342226146</v>
      </c>
      <c r="J461" s="87">
        <f t="shared" si="263"/>
        <v>1105058.6167778268</v>
      </c>
      <c r="K461" s="243">
        <f t="shared" si="266"/>
        <v>0</v>
      </c>
      <c r="L461" s="238"/>
      <c r="M461" s="47">
        <v>250</v>
      </c>
      <c r="N461" s="175">
        <f t="shared" si="264"/>
        <v>0</v>
      </c>
      <c r="O461" s="178">
        <f t="shared" si="267"/>
        <v>0</v>
      </c>
      <c r="P461" s="177">
        <f t="shared" si="265"/>
        <v>0</v>
      </c>
      <c r="Q461" s="178">
        <f t="shared" si="268"/>
        <v>0</v>
      </c>
      <c r="R461" s="177">
        <f t="shared" si="265"/>
        <v>0</v>
      </c>
      <c r="S461" s="178">
        <f t="shared" si="269"/>
        <v>0</v>
      </c>
      <c r="T461" s="177">
        <f t="shared" si="252"/>
        <v>0</v>
      </c>
      <c r="U461" s="179">
        <f t="shared" si="270"/>
        <v>0</v>
      </c>
      <c r="V461" s="177">
        <f t="shared" si="253"/>
        <v>0</v>
      </c>
      <c r="W461" s="178">
        <f t="shared" si="271"/>
        <v>0</v>
      </c>
      <c r="X461" s="177">
        <f t="shared" si="254"/>
        <v>0</v>
      </c>
      <c r="Y461" s="178">
        <f t="shared" si="272"/>
        <v>0</v>
      </c>
      <c r="Z461" s="177">
        <f t="shared" si="255"/>
        <v>0</v>
      </c>
      <c r="AA461" s="178">
        <f t="shared" si="273"/>
        <v>0</v>
      </c>
      <c r="AB461" s="177">
        <f t="shared" si="256"/>
        <v>0</v>
      </c>
      <c r="AC461" s="178">
        <f t="shared" si="274"/>
        <v>0</v>
      </c>
      <c r="AD461" s="177">
        <f t="shared" si="257"/>
        <v>0</v>
      </c>
      <c r="AE461" s="179">
        <f t="shared" si="275"/>
        <v>0</v>
      </c>
      <c r="AF461" s="177">
        <f t="shared" si="257"/>
        <v>0</v>
      </c>
      <c r="AG461" s="178">
        <f t="shared" si="276"/>
        <v>0</v>
      </c>
      <c r="AH461" s="220">
        <f t="shared" si="258"/>
        <v>0</v>
      </c>
      <c r="AI461" s="179">
        <f t="shared" si="277"/>
        <v>0</v>
      </c>
      <c r="AJ461" s="177">
        <f t="shared" si="259"/>
        <v>0</v>
      </c>
      <c r="AK461" s="178">
        <f t="shared" si="278"/>
        <v>0</v>
      </c>
      <c r="AL461" s="177">
        <f t="shared" si="260"/>
        <v>0</v>
      </c>
      <c r="AM461" s="178">
        <f t="shared" si="279"/>
        <v>0</v>
      </c>
      <c r="AN461" s="220">
        <f t="shared" si="261"/>
        <v>0</v>
      </c>
      <c r="AO461" s="117">
        <f t="shared" si="280"/>
        <v>0</v>
      </c>
    </row>
    <row r="462" spans="1:41" s="65" customFormat="1" ht="15" customHeight="1">
      <c r="A462" s="66">
        <v>36</v>
      </c>
      <c r="B462" s="42">
        <v>25432569</v>
      </c>
      <c r="C462" s="43" t="s">
        <v>440</v>
      </c>
      <c r="D462" s="36">
        <v>37</v>
      </c>
      <c r="E462" s="75">
        <v>2.84</v>
      </c>
      <c r="F462" s="55"/>
      <c r="G462" s="104"/>
      <c r="H462" s="46">
        <v>1014276.5258909733</v>
      </c>
      <c r="I462" s="46">
        <f t="shared" si="262"/>
        <v>1044704.8216677025</v>
      </c>
      <c r="J462" s="87">
        <f t="shared" si="263"/>
        <v>1305881.0270846281</v>
      </c>
      <c r="K462" s="243">
        <f t="shared" si="266"/>
        <v>0</v>
      </c>
      <c r="L462" s="238"/>
      <c r="M462" s="47">
        <v>250</v>
      </c>
      <c r="N462" s="175">
        <f t="shared" si="264"/>
        <v>0</v>
      </c>
      <c r="O462" s="178">
        <f t="shared" si="267"/>
        <v>0</v>
      </c>
      <c r="P462" s="177">
        <f t="shared" si="265"/>
        <v>0</v>
      </c>
      <c r="Q462" s="178">
        <f t="shared" si="268"/>
        <v>0</v>
      </c>
      <c r="R462" s="177">
        <f t="shared" si="265"/>
        <v>0</v>
      </c>
      <c r="S462" s="178">
        <f t="shared" si="269"/>
        <v>0</v>
      </c>
      <c r="T462" s="177">
        <f t="shared" si="252"/>
        <v>0</v>
      </c>
      <c r="U462" s="179">
        <f t="shared" si="270"/>
        <v>0</v>
      </c>
      <c r="V462" s="177">
        <f t="shared" si="253"/>
        <v>0</v>
      </c>
      <c r="W462" s="178">
        <f t="shared" si="271"/>
        <v>0</v>
      </c>
      <c r="X462" s="177">
        <f t="shared" si="254"/>
        <v>0</v>
      </c>
      <c r="Y462" s="178">
        <f t="shared" si="272"/>
        <v>0</v>
      </c>
      <c r="Z462" s="177">
        <f t="shared" si="255"/>
        <v>0</v>
      </c>
      <c r="AA462" s="178">
        <f t="shared" si="273"/>
        <v>0</v>
      </c>
      <c r="AB462" s="177">
        <f t="shared" si="256"/>
        <v>0</v>
      </c>
      <c r="AC462" s="178">
        <f t="shared" si="274"/>
        <v>0</v>
      </c>
      <c r="AD462" s="177">
        <f t="shared" si="257"/>
        <v>0</v>
      </c>
      <c r="AE462" s="179">
        <f t="shared" si="275"/>
        <v>0</v>
      </c>
      <c r="AF462" s="177">
        <f t="shared" si="257"/>
        <v>0</v>
      </c>
      <c r="AG462" s="178">
        <f t="shared" si="276"/>
        <v>0</v>
      </c>
      <c r="AH462" s="220">
        <f t="shared" si="258"/>
        <v>0</v>
      </c>
      <c r="AI462" s="179">
        <f t="shared" si="277"/>
        <v>0</v>
      </c>
      <c r="AJ462" s="177">
        <f t="shared" si="259"/>
        <v>0</v>
      </c>
      <c r="AK462" s="178">
        <f t="shared" si="278"/>
        <v>0</v>
      </c>
      <c r="AL462" s="177">
        <f t="shared" si="260"/>
        <v>0</v>
      </c>
      <c r="AM462" s="178">
        <f t="shared" si="279"/>
        <v>0</v>
      </c>
      <c r="AN462" s="220">
        <f t="shared" si="261"/>
        <v>0</v>
      </c>
      <c r="AO462" s="117">
        <f t="shared" si="280"/>
        <v>0</v>
      </c>
    </row>
    <row r="463" spans="1:41" s="65" customFormat="1" ht="15" customHeight="1">
      <c r="A463" s="66">
        <v>37</v>
      </c>
      <c r="B463" s="42">
        <v>25432570</v>
      </c>
      <c r="C463" s="43" t="s">
        <v>441</v>
      </c>
      <c r="D463" s="36">
        <v>37</v>
      </c>
      <c r="E463" s="75">
        <v>2.9</v>
      </c>
      <c r="F463" s="55"/>
      <c r="G463" s="104"/>
      <c r="H463" s="46">
        <v>1056559.8356253263</v>
      </c>
      <c r="I463" s="46">
        <f t="shared" si="262"/>
        <v>1088256.630694086</v>
      </c>
      <c r="J463" s="87">
        <f t="shared" si="263"/>
        <v>1360320.7883676074</v>
      </c>
      <c r="K463" s="243">
        <f t="shared" si="266"/>
        <v>0</v>
      </c>
      <c r="L463" s="238"/>
      <c r="M463" s="47">
        <v>250</v>
      </c>
      <c r="N463" s="175">
        <f t="shared" si="264"/>
        <v>0</v>
      </c>
      <c r="O463" s="178">
        <f t="shared" si="267"/>
        <v>0</v>
      </c>
      <c r="P463" s="177">
        <f t="shared" si="265"/>
        <v>0</v>
      </c>
      <c r="Q463" s="178">
        <f t="shared" si="268"/>
        <v>0</v>
      </c>
      <c r="R463" s="177">
        <f t="shared" si="265"/>
        <v>0</v>
      </c>
      <c r="S463" s="178">
        <f t="shared" si="269"/>
        <v>0</v>
      </c>
      <c r="T463" s="177">
        <f t="shared" si="252"/>
        <v>0</v>
      </c>
      <c r="U463" s="179">
        <f t="shared" si="270"/>
        <v>0</v>
      </c>
      <c r="V463" s="177">
        <f t="shared" si="253"/>
        <v>0</v>
      </c>
      <c r="W463" s="178">
        <f t="shared" si="271"/>
        <v>0</v>
      </c>
      <c r="X463" s="177">
        <f t="shared" si="254"/>
        <v>0</v>
      </c>
      <c r="Y463" s="178">
        <f t="shared" si="272"/>
        <v>0</v>
      </c>
      <c r="Z463" s="177">
        <f t="shared" si="255"/>
        <v>0</v>
      </c>
      <c r="AA463" s="178">
        <f t="shared" si="273"/>
        <v>0</v>
      </c>
      <c r="AB463" s="177">
        <f t="shared" si="256"/>
        <v>0</v>
      </c>
      <c r="AC463" s="178">
        <f t="shared" si="274"/>
        <v>0</v>
      </c>
      <c r="AD463" s="177">
        <f t="shared" si="257"/>
        <v>0</v>
      </c>
      <c r="AE463" s="179">
        <f t="shared" si="275"/>
        <v>0</v>
      </c>
      <c r="AF463" s="177">
        <f t="shared" si="257"/>
        <v>0</v>
      </c>
      <c r="AG463" s="178">
        <f t="shared" si="276"/>
        <v>0</v>
      </c>
      <c r="AH463" s="220">
        <f t="shared" si="258"/>
        <v>0</v>
      </c>
      <c r="AI463" s="179">
        <f t="shared" si="277"/>
        <v>0</v>
      </c>
      <c r="AJ463" s="177">
        <f t="shared" si="259"/>
        <v>0</v>
      </c>
      <c r="AK463" s="178">
        <f t="shared" si="278"/>
        <v>0</v>
      </c>
      <c r="AL463" s="177">
        <f t="shared" si="260"/>
        <v>0</v>
      </c>
      <c r="AM463" s="178">
        <f t="shared" si="279"/>
        <v>0</v>
      </c>
      <c r="AN463" s="220">
        <f t="shared" si="261"/>
        <v>0</v>
      </c>
      <c r="AO463" s="117">
        <f t="shared" si="280"/>
        <v>0</v>
      </c>
    </row>
    <row r="464" spans="1:41" s="65" customFormat="1" ht="15" customHeight="1">
      <c r="A464" s="66">
        <v>38</v>
      </c>
      <c r="B464" s="42">
        <v>25432571</v>
      </c>
      <c r="C464" s="43" t="s">
        <v>442</v>
      </c>
      <c r="D464" s="36">
        <v>37</v>
      </c>
      <c r="E464" s="75">
        <v>3.15</v>
      </c>
      <c r="F464" s="55"/>
      <c r="G464" s="104"/>
      <c r="H464" s="46">
        <v>1242444.875321575</v>
      </c>
      <c r="I464" s="46">
        <f t="shared" si="262"/>
        <v>1279718.2215812223</v>
      </c>
      <c r="J464" s="87">
        <f t="shared" si="263"/>
        <v>1599647.7769765276</v>
      </c>
      <c r="K464" s="243">
        <f t="shared" si="266"/>
        <v>0</v>
      </c>
      <c r="L464" s="238"/>
      <c r="M464" s="47">
        <v>250</v>
      </c>
      <c r="N464" s="175">
        <f t="shared" si="264"/>
        <v>0</v>
      </c>
      <c r="O464" s="178">
        <f t="shared" si="267"/>
        <v>0</v>
      </c>
      <c r="P464" s="177">
        <f t="shared" si="265"/>
        <v>0</v>
      </c>
      <c r="Q464" s="178">
        <f t="shared" si="268"/>
        <v>0</v>
      </c>
      <c r="R464" s="177">
        <f t="shared" si="265"/>
        <v>0</v>
      </c>
      <c r="S464" s="178">
        <f t="shared" si="269"/>
        <v>0</v>
      </c>
      <c r="T464" s="177">
        <f t="shared" si="252"/>
        <v>0</v>
      </c>
      <c r="U464" s="179">
        <f t="shared" si="270"/>
        <v>0</v>
      </c>
      <c r="V464" s="177">
        <f t="shared" si="253"/>
        <v>0</v>
      </c>
      <c r="W464" s="178">
        <f t="shared" si="271"/>
        <v>0</v>
      </c>
      <c r="X464" s="177">
        <f t="shared" si="254"/>
        <v>0</v>
      </c>
      <c r="Y464" s="178">
        <f t="shared" si="272"/>
        <v>0</v>
      </c>
      <c r="Z464" s="177">
        <f t="shared" si="255"/>
        <v>0</v>
      </c>
      <c r="AA464" s="178">
        <f t="shared" si="273"/>
        <v>0</v>
      </c>
      <c r="AB464" s="177">
        <f t="shared" si="256"/>
        <v>0</v>
      </c>
      <c r="AC464" s="178">
        <f t="shared" si="274"/>
        <v>0</v>
      </c>
      <c r="AD464" s="177">
        <f t="shared" si="257"/>
        <v>0</v>
      </c>
      <c r="AE464" s="179">
        <f t="shared" si="275"/>
        <v>0</v>
      </c>
      <c r="AF464" s="177">
        <f t="shared" si="257"/>
        <v>0</v>
      </c>
      <c r="AG464" s="178">
        <f t="shared" si="276"/>
        <v>0</v>
      </c>
      <c r="AH464" s="220">
        <f t="shared" si="258"/>
        <v>0</v>
      </c>
      <c r="AI464" s="179">
        <f t="shared" si="277"/>
        <v>0</v>
      </c>
      <c r="AJ464" s="177">
        <f t="shared" si="259"/>
        <v>0</v>
      </c>
      <c r="AK464" s="178">
        <f t="shared" si="278"/>
        <v>0</v>
      </c>
      <c r="AL464" s="177">
        <f t="shared" si="260"/>
        <v>0</v>
      </c>
      <c r="AM464" s="178">
        <f t="shared" si="279"/>
        <v>0</v>
      </c>
      <c r="AN464" s="220">
        <f t="shared" si="261"/>
        <v>0</v>
      </c>
      <c r="AO464" s="117">
        <f t="shared" si="280"/>
        <v>0</v>
      </c>
    </row>
    <row r="465" spans="1:41" s="65" customFormat="1" ht="15" customHeight="1" thickBot="1">
      <c r="A465" s="67">
        <v>39</v>
      </c>
      <c r="B465" s="44">
        <v>25432572</v>
      </c>
      <c r="C465" s="45" t="s">
        <v>443</v>
      </c>
      <c r="D465" s="37">
        <v>37</v>
      </c>
      <c r="E465" s="77">
        <v>3.66</v>
      </c>
      <c r="F465" s="57"/>
      <c r="G465" s="105"/>
      <c r="H465" s="90">
        <v>1661748.5347117556</v>
      </c>
      <c r="I465" s="90">
        <f t="shared" si="262"/>
        <v>1711600.9907531084</v>
      </c>
      <c r="J465" s="91">
        <f t="shared" si="263"/>
        <v>2139501.2384413853</v>
      </c>
      <c r="K465" s="246">
        <f t="shared" si="266"/>
        <v>0</v>
      </c>
      <c r="L465" s="240"/>
      <c r="M465" s="48">
        <v>250</v>
      </c>
      <c r="N465" s="180">
        <f t="shared" si="264"/>
        <v>0</v>
      </c>
      <c r="O465" s="178">
        <f t="shared" si="267"/>
        <v>0</v>
      </c>
      <c r="P465" s="177">
        <f t="shared" si="265"/>
        <v>0</v>
      </c>
      <c r="Q465" s="178">
        <f t="shared" si="268"/>
        <v>0</v>
      </c>
      <c r="R465" s="177">
        <f t="shared" si="265"/>
        <v>0</v>
      </c>
      <c r="S465" s="178">
        <f t="shared" si="269"/>
        <v>0</v>
      </c>
      <c r="T465" s="177">
        <f t="shared" si="252"/>
        <v>0</v>
      </c>
      <c r="U465" s="179">
        <f t="shared" si="270"/>
        <v>0</v>
      </c>
      <c r="V465" s="177">
        <f t="shared" si="253"/>
        <v>0</v>
      </c>
      <c r="W465" s="178">
        <f t="shared" si="271"/>
        <v>0</v>
      </c>
      <c r="X465" s="177">
        <f t="shared" si="254"/>
        <v>0</v>
      </c>
      <c r="Y465" s="178">
        <f t="shared" si="272"/>
        <v>0</v>
      </c>
      <c r="Z465" s="177">
        <f t="shared" si="255"/>
        <v>0</v>
      </c>
      <c r="AA465" s="178">
        <f t="shared" si="273"/>
        <v>0</v>
      </c>
      <c r="AB465" s="177">
        <f t="shared" si="256"/>
        <v>0</v>
      </c>
      <c r="AC465" s="178">
        <f t="shared" si="274"/>
        <v>0</v>
      </c>
      <c r="AD465" s="177">
        <f t="shared" si="257"/>
        <v>0</v>
      </c>
      <c r="AE465" s="179">
        <f t="shared" si="275"/>
        <v>0</v>
      </c>
      <c r="AF465" s="177">
        <f t="shared" si="257"/>
        <v>0</v>
      </c>
      <c r="AG465" s="178">
        <f t="shared" si="276"/>
        <v>0</v>
      </c>
      <c r="AH465" s="220">
        <f t="shared" si="258"/>
        <v>0</v>
      </c>
      <c r="AI465" s="179">
        <f t="shared" si="277"/>
        <v>0</v>
      </c>
      <c r="AJ465" s="177">
        <f t="shared" si="259"/>
        <v>0</v>
      </c>
      <c r="AK465" s="178">
        <f t="shared" si="278"/>
        <v>0</v>
      </c>
      <c r="AL465" s="177">
        <f t="shared" si="260"/>
        <v>0</v>
      </c>
      <c r="AM465" s="178">
        <f t="shared" si="279"/>
        <v>0</v>
      </c>
      <c r="AN465" s="220">
        <f t="shared" si="261"/>
        <v>0</v>
      </c>
      <c r="AO465" s="117">
        <f t="shared" si="280"/>
        <v>0</v>
      </c>
    </row>
    <row r="466" spans="1:41" s="139" customFormat="1" ht="15" customHeight="1" thickTop="1">
      <c r="A466" s="151" t="s">
        <v>765</v>
      </c>
      <c r="B466" s="129"/>
      <c r="C466" s="130"/>
      <c r="D466" s="131"/>
      <c r="E466" s="132"/>
      <c r="F466" s="133"/>
      <c r="G466" s="134"/>
      <c r="H466" s="135"/>
      <c r="I466" s="135"/>
      <c r="J466" s="135"/>
      <c r="K466" s="245"/>
      <c r="L466" s="136"/>
      <c r="M466" s="184"/>
      <c r="N466" s="201"/>
      <c r="O466" s="202"/>
      <c r="P466" s="187"/>
      <c r="Q466" s="185"/>
      <c r="R466" s="187"/>
      <c r="S466" s="185"/>
      <c r="T466" s="187"/>
      <c r="U466" s="136"/>
      <c r="V466" s="187"/>
      <c r="W466" s="185"/>
      <c r="X466" s="187"/>
      <c r="Y466" s="185"/>
      <c r="Z466" s="187"/>
      <c r="AA466" s="185"/>
      <c r="AB466" s="187"/>
      <c r="AC466" s="185"/>
      <c r="AD466" s="187"/>
      <c r="AE466" s="136"/>
      <c r="AF466" s="226"/>
      <c r="AG466" s="210"/>
      <c r="AH466" s="209"/>
      <c r="AI466" s="136"/>
      <c r="AJ466" s="226"/>
      <c r="AK466" s="210">
        <f t="shared" si="278"/>
        <v>0</v>
      </c>
      <c r="AL466" s="226"/>
      <c r="AM466" s="210">
        <f t="shared" si="279"/>
        <v>0</v>
      </c>
      <c r="AN466" s="209"/>
      <c r="AO466" s="138">
        <f t="shared" si="280"/>
        <v>0</v>
      </c>
    </row>
    <row r="467" spans="1:41" s="65" customFormat="1" ht="15" customHeight="1">
      <c r="A467" s="60">
        <v>1</v>
      </c>
      <c r="B467" s="40">
        <v>25462501</v>
      </c>
      <c r="C467" s="41" t="s">
        <v>444</v>
      </c>
      <c r="D467" s="78">
        <v>7</v>
      </c>
      <c r="E467" s="79">
        <v>0.67</v>
      </c>
      <c r="F467" s="106">
        <v>7</v>
      </c>
      <c r="G467" s="79">
        <v>0.52</v>
      </c>
      <c r="H467" s="82">
        <v>22834.330597100907</v>
      </c>
      <c r="I467" s="82">
        <f>H467*1.03</f>
        <v>23519.360515013934</v>
      </c>
      <c r="J467" s="83">
        <f>I467/0.8</f>
        <v>29399.200643767417</v>
      </c>
      <c r="K467" s="242">
        <f t="shared" si="266"/>
        <v>0</v>
      </c>
      <c r="L467" s="237"/>
      <c r="M467" s="84">
        <v>2000</v>
      </c>
      <c r="N467" s="175">
        <f t="shared" si="264"/>
        <v>0</v>
      </c>
      <c r="O467" s="178">
        <f t="shared" si="267"/>
        <v>0</v>
      </c>
      <c r="P467" s="177">
        <f t="shared" si="265"/>
        <v>0</v>
      </c>
      <c r="Q467" s="178">
        <f t="shared" si="268"/>
        <v>0</v>
      </c>
      <c r="R467" s="177">
        <f t="shared" si="265"/>
        <v>0</v>
      </c>
      <c r="S467" s="178">
        <f t="shared" si="269"/>
        <v>0</v>
      </c>
      <c r="T467" s="177">
        <f t="shared" ref="T467:T514" si="281">U467/1.1</f>
        <v>0</v>
      </c>
      <c r="U467" s="179">
        <f t="shared" si="270"/>
        <v>0</v>
      </c>
      <c r="V467" s="177">
        <f t="shared" ref="V467:V514" si="282">W467/1.1</f>
        <v>0</v>
      </c>
      <c r="W467" s="178">
        <f t="shared" si="271"/>
        <v>0</v>
      </c>
      <c r="X467" s="177">
        <f t="shared" ref="X467:X514" si="283">Y467/1.1</f>
        <v>0</v>
      </c>
      <c r="Y467" s="178">
        <f t="shared" si="272"/>
        <v>0</v>
      </c>
      <c r="Z467" s="177">
        <f t="shared" ref="Z467:Z514" si="284">AA467/1.1</f>
        <v>0</v>
      </c>
      <c r="AA467" s="178">
        <f t="shared" si="273"/>
        <v>0</v>
      </c>
      <c r="AB467" s="177">
        <f t="shared" ref="AB467:AB514" si="285">AC467/1.1</f>
        <v>0</v>
      </c>
      <c r="AC467" s="178">
        <f t="shared" si="274"/>
        <v>0</v>
      </c>
      <c r="AD467" s="177">
        <f t="shared" ref="AD467:AF514" si="286">AE467/1.1</f>
        <v>0</v>
      </c>
      <c r="AE467" s="179">
        <f t="shared" si="275"/>
        <v>0</v>
      </c>
      <c r="AF467" s="177">
        <f t="shared" si="286"/>
        <v>0</v>
      </c>
      <c r="AG467" s="178">
        <f t="shared" si="276"/>
        <v>0</v>
      </c>
      <c r="AH467" s="220">
        <f t="shared" ref="AH467:AH514" si="287">AI467/1.1</f>
        <v>0</v>
      </c>
      <c r="AI467" s="179">
        <f t="shared" si="277"/>
        <v>0</v>
      </c>
      <c r="AJ467" s="177">
        <f t="shared" ref="AJ467:AJ514" si="288">AK467/1.1</f>
        <v>0</v>
      </c>
      <c r="AK467" s="178">
        <f t="shared" si="278"/>
        <v>0</v>
      </c>
      <c r="AL467" s="177">
        <f t="shared" ref="AL467:AL514" si="289">AM467/1.1</f>
        <v>0</v>
      </c>
      <c r="AM467" s="178">
        <f t="shared" si="279"/>
        <v>0</v>
      </c>
      <c r="AN467" s="220">
        <f t="shared" ref="AN467:AN514" si="290">AO467/1.1</f>
        <v>0</v>
      </c>
      <c r="AO467" s="117">
        <f t="shared" si="280"/>
        <v>0</v>
      </c>
    </row>
    <row r="468" spans="1:41" s="65" customFormat="1" ht="15" customHeight="1">
      <c r="A468" s="66">
        <v>2</v>
      </c>
      <c r="B468" s="42">
        <v>25462502</v>
      </c>
      <c r="C468" s="43" t="s">
        <v>445</v>
      </c>
      <c r="D468" s="74">
        <v>7</v>
      </c>
      <c r="E468" s="75">
        <v>0.85</v>
      </c>
      <c r="F468" s="55">
        <v>7</v>
      </c>
      <c r="G468" s="75">
        <v>0.67</v>
      </c>
      <c r="H468" s="63">
        <v>31915.92307081804</v>
      </c>
      <c r="I468" s="63">
        <f t="shared" ref="I468:I514" si="291">H468*1.03</f>
        <v>32873.400762942583</v>
      </c>
      <c r="J468" s="64">
        <f t="shared" ref="J468:J514" si="292">I468/0.8</f>
        <v>41091.750953678224</v>
      </c>
      <c r="K468" s="243">
        <f t="shared" si="266"/>
        <v>0</v>
      </c>
      <c r="L468" s="238"/>
      <c r="M468" s="72">
        <v>2000</v>
      </c>
      <c r="N468" s="175">
        <f t="shared" si="264"/>
        <v>0</v>
      </c>
      <c r="O468" s="178">
        <f t="shared" si="267"/>
        <v>0</v>
      </c>
      <c r="P468" s="177">
        <f t="shared" si="265"/>
        <v>0</v>
      </c>
      <c r="Q468" s="178">
        <f t="shared" si="268"/>
        <v>0</v>
      </c>
      <c r="R468" s="177">
        <f t="shared" si="265"/>
        <v>0</v>
      </c>
      <c r="S468" s="178">
        <f t="shared" si="269"/>
        <v>0</v>
      </c>
      <c r="T468" s="177">
        <f t="shared" si="281"/>
        <v>0</v>
      </c>
      <c r="U468" s="179">
        <f t="shared" si="270"/>
        <v>0</v>
      </c>
      <c r="V468" s="177">
        <f t="shared" si="282"/>
        <v>0</v>
      </c>
      <c r="W468" s="178">
        <f t="shared" si="271"/>
        <v>0</v>
      </c>
      <c r="X468" s="177">
        <f t="shared" si="283"/>
        <v>0</v>
      </c>
      <c r="Y468" s="178">
        <f t="shared" si="272"/>
        <v>0</v>
      </c>
      <c r="Z468" s="177">
        <f t="shared" si="284"/>
        <v>0</v>
      </c>
      <c r="AA468" s="178">
        <f t="shared" si="273"/>
        <v>0</v>
      </c>
      <c r="AB468" s="177">
        <f t="shared" si="285"/>
        <v>0</v>
      </c>
      <c r="AC468" s="178">
        <f t="shared" si="274"/>
        <v>0</v>
      </c>
      <c r="AD468" s="177">
        <f t="shared" si="286"/>
        <v>0</v>
      </c>
      <c r="AE468" s="179">
        <f t="shared" si="275"/>
        <v>0</v>
      </c>
      <c r="AF468" s="177">
        <f t="shared" si="286"/>
        <v>0</v>
      </c>
      <c r="AG468" s="178">
        <f t="shared" si="276"/>
        <v>0</v>
      </c>
      <c r="AH468" s="220">
        <f t="shared" si="287"/>
        <v>0</v>
      </c>
      <c r="AI468" s="179">
        <f t="shared" si="277"/>
        <v>0</v>
      </c>
      <c r="AJ468" s="177">
        <f t="shared" si="288"/>
        <v>0</v>
      </c>
      <c r="AK468" s="178">
        <f t="shared" si="278"/>
        <v>0</v>
      </c>
      <c r="AL468" s="177">
        <f t="shared" si="289"/>
        <v>0</v>
      </c>
      <c r="AM468" s="178">
        <f t="shared" si="279"/>
        <v>0</v>
      </c>
      <c r="AN468" s="220">
        <f t="shared" si="290"/>
        <v>0</v>
      </c>
      <c r="AO468" s="117">
        <f t="shared" si="280"/>
        <v>0</v>
      </c>
    </row>
    <row r="469" spans="1:41" s="65" customFormat="1" ht="15" customHeight="1">
      <c r="A469" s="66">
        <v>3</v>
      </c>
      <c r="B469" s="42">
        <v>25462503</v>
      </c>
      <c r="C469" s="43" t="s">
        <v>446</v>
      </c>
      <c r="D469" s="74">
        <v>7</v>
      </c>
      <c r="E469" s="75">
        <v>1.05</v>
      </c>
      <c r="F469" s="55">
        <v>7</v>
      </c>
      <c r="G469" s="75">
        <v>0.85</v>
      </c>
      <c r="H469" s="63">
        <v>42961.321761195031</v>
      </c>
      <c r="I469" s="63">
        <f t="shared" si="291"/>
        <v>44250.161414030881</v>
      </c>
      <c r="J469" s="64">
        <f t="shared" si="292"/>
        <v>55312.701767538601</v>
      </c>
      <c r="K469" s="243">
        <f t="shared" si="266"/>
        <v>0</v>
      </c>
      <c r="L469" s="238"/>
      <c r="M469" s="72">
        <v>2000</v>
      </c>
      <c r="N469" s="175">
        <f t="shared" si="264"/>
        <v>0</v>
      </c>
      <c r="O469" s="178">
        <f t="shared" si="267"/>
        <v>0</v>
      </c>
      <c r="P469" s="177">
        <f t="shared" si="265"/>
        <v>0</v>
      </c>
      <c r="Q469" s="178">
        <f t="shared" si="268"/>
        <v>0</v>
      </c>
      <c r="R469" s="177">
        <f t="shared" si="265"/>
        <v>0</v>
      </c>
      <c r="S469" s="178">
        <f t="shared" si="269"/>
        <v>0</v>
      </c>
      <c r="T469" s="177">
        <f t="shared" si="281"/>
        <v>0</v>
      </c>
      <c r="U469" s="179">
        <f t="shared" si="270"/>
        <v>0</v>
      </c>
      <c r="V469" s="177">
        <f t="shared" si="282"/>
        <v>0</v>
      </c>
      <c r="W469" s="178">
        <f t="shared" si="271"/>
        <v>0</v>
      </c>
      <c r="X469" s="177">
        <f t="shared" si="283"/>
        <v>0</v>
      </c>
      <c r="Y469" s="178">
        <f t="shared" si="272"/>
        <v>0</v>
      </c>
      <c r="Z469" s="177">
        <f t="shared" si="284"/>
        <v>0</v>
      </c>
      <c r="AA469" s="178">
        <f t="shared" si="273"/>
        <v>0</v>
      </c>
      <c r="AB469" s="177">
        <f t="shared" si="285"/>
        <v>0</v>
      </c>
      <c r="AC469" s="178">
        <f t="shared" si="274"/>
        <v>0</v>
      </c>
      <c r="AD469" s="177">
        <f t="shared" si="286"/>
        <v>0</v>
      </c>
      <c r="AE469" s="179">
        <f t="shared" si="275"/>
        <v>0</v>
      </c>
      <c r="AF469" s="177">
        <f t="shared" si="286"/>
        <v>0</v>
      </c>
      <c r="AG469" s="178">
        <f t="shared" si="276"/>
        <v>0</v>
      </c>
      <c r="AH469" s="220">
        <f t="shared" si="287"/>
        <v>0</v>
      </c>
      <c r="AI469" s="179">
        <f t="shared" si="277"/>
        <v>0</v>
      </c>
      <c r="AJ469" s="177">
        <f t="shared" si="288"/>
        <v>0</v>
      </c>
      <c r="AK469" s="178">
        <f t="shared" si="278"/>
        <v>0</v>
      </c>
      <c r="AL469" s="177">
        <f t="shared" si="289"/>
        <v>0</v>
      </c>
      <c r="AM469" s="178">
        <f t="shared" si="279"/>
        <v>0</v>
      </c>
      <c r="AN469" s="220">
        <f t="shared" si="290"/>
        <v>0</v>
      </c>
      <c r="AO469" s="117">
        <f t="shared" si="280"/>
        <v>0</v>
      </c>
    </row>
    <row r="470" spans="1:41" s="65" customFormat="1" ht="15" customHeight="1">
      <c r="A470" s="66">
        <v>4</v>
      </c>
      <c r="B470" s="42">
        <v>25462504</v>
      </c>
      <c r="C470" s="43" t="s">
        <v>447</v>
      </c>
      <c r="D470" s="74">
        <v>7</v>
      </c>
      <c r="E470" s="75">
        <v>1.2</v>
      </c>
      <c r="F470" s="55">
        <v>7</v>
      </c>
      <c r="G470" s="75">
        <v>1.05</v>
      </c>
      <c r="H470" s="63">
        <v>54764.367841445695</v>
      </c>
      <c r="I470" s="63">
        <f t="shared" si="291"/>
        <v>56407.29887668907</v>
      </c>
      <c r="J470" s="64">
        <f t="shared" si="292"/>
        <v>70509.12359586134</v>
      </c>
      <c r="K470" s="243">
        <f t="shared" si="266"/>
        <v>0</v>
      </c>
      <c r="L470" s="238"/>
      <c r="M470" s="72">
        <v>1000</v>
      </c>
      <c r="N470" s="175">
        <f t="shared" si="264"/>
        <v>0</v>
      </c>
      <c r="O470" s="178">
        <f t="shared" si="267"/>
        <v>0</v>
      </c>
      <c r="P470" s="177">
        <f t="shared" si="265"/>
        <v>0</v>
      </c>
      <c r="Q470" s="178">
        <f t="shared" si="268"/>
        <v>0</v>
      </c>
      <c r="R470" s="177">
        <f t="shared" si="265"/>
        <v>0</v>
      </c>
      <c r="S470" s="178">
        <f t="shared" si="269"/>
        <v>0</v>
      </c>
      <c r="T470" s="177">
        <f t="shared" si="281"/>
        <v>0</v>
      </c>
      <c r="U470" s="179">
        <f t="shared" si="270"/>
        <v>0</v>
      </c>
      <c r="V470" s="177">
        <f t="shared" si="282"/>
        <v>0</v>
      </c>
      <c r="W470" s="178">
        <f t="shared" si="271"/>
        <v>0</v>
      </c>
      <c r="X470" s="177">
        <f t="shared" si="283"/>
        <v>0</v>
      </c>
      <c r="Y470" s="178">
        <f t="shared" si="272"/>
        <v>0</v>
      </c>
      <c r="Z470" s="177">
        <f t="shared" si="284"/>
        <v>0</v>
      </c>
      <c r="AA470" s="178">
        <f t="shared" si="273"/>
        <v>0</v>
      </c>
      <c r="AB470" s="177">
        <f t="shared" si="285"/>
        <v>0</v>
      </c>
      <c r="AC470" s="178">
        <f t="shared" si="274"/>
        <v>0</v>
      </c>
      <c r="AD470" s="177">
        <f t="shared" si="286"/>
        <v>0</v>
      </c>
      <c r="AE470" s="179">
        <f t="shared" si="275"/>
        <v>0</v>
      </c>
      <c r="AF470" s="177">
        <f t="shared" si="286"/>
        <v>0</v>
      </c>
      <c r="AG470" s="178">
        <f t="shared" si="276"/>
        <v>0</v>
      </c>
      <c r="AH470" s="220">
        <f t="shared" si="287"/>
        <v>0</v>
      </c>
      <c r="AI470" s="179">
        <f t="shared" si="277"/>
        <v>0</v>
      </c>
      <c r="AJ470" s="177">
        <f t="shared" si="288"/>
        <v>0</v>
      </c>
      <c r="AK470" s="178">
        <f t="shared" si="278"/>
        <v>0</v>
      </c>
      <c r="AL470" s="177">
        <f t="shared" si="289"/>
        <v>0</v>
      </c>
      <c r="AM470" s="178">
        <f t="shared" si="279"/>
        <v>0</v>
      </c>
      <c r="AN470" s="220">
        <f t="shared" si="290"/>
        <v>0</v>
      </c>
      <c r="AO470" s="117">
        <f t="shared" si="280"/>
        <v>0</v>
      </c>
    </row>
    <row r="471" spans="1:41" s="65" customFormat="1" ht="15" customHeight="1">
      <c r="A471" s="66">
        <v>5</v>
      </c>
      <c r="B471" s="42">
        <v>25462505</v>
      </c>
      <c r="C471" s="43" t="s">
        <v>448</v>
      </c>
      <c r="D471" s="74">
        <v>7</v>
      </c>
      <c r="E471" s="75">
        <v>1.35</v>
      </c>
      <c r="F471" s="55">
        <v>7</v>
      </c>
      <c r="G471" s="75">
        <v>1.05</v>
      </c>
      <c r="H471" s="63">
        <v>64185.706123028271</v>
      </c>
      <c r="I471" s="63">
        <f t="shared" si="291"/>
        <v>66111.277306719116</v>
      </c>
      <c r="J471" s="64">
        <f t="shared" si="292"/>
        <v>82639.096633398891</v>
      </c>
      <c r="K471" s="243">
        <f t="shared" si="266"/>
        <v>0</v>
      </c>
      <c r="L471" s="238"/>
      <c r="M471" s="72">
        <v>1000</v>
      </c>
      <c r="N471" s="175">
        <f t="shared" si="264"/>
        <v>0</v>
      </c>
      <c r="O471" s="178">
        <f t="shared" si="267"/>
        <v>0</v>
      </c>
      <c r="P471" s="177">
        <f t="shared" si="265"/>
        <v>0</v>
      </c>
      <c r="Q471" s="178">
        <f t="shared" si="268"/>
        <v>0</v>
      </c>
      <c r="R471" s="177">
        <f t="shared" si="265"/>
        <v>0</v>
      </c>
      <c r="S471" s="178">
        <f t="shared" si="269"/>
        <v>0</v>
      </c>
      <c r="T471" s="177">
        <f t="shared" si="281"/>
        <v>0</v>
      </c>
      <c r="U471" s="179">
        <f t="shared" si="270"/>
        <v>0</v>
      </c>
      <c r="V471" s="177">
        <f t="shared" si="282"/>
        <v>0</v>
      </c>
      <c r="W471" s="178">
        <f t="shared" si="271"/>
        <v>0</v>
      </c>
      <c r="X471" s="177">
        <f t="shared" si="283"/>
        <v>0</v>
      </c>
      <c r="Y471" s="178">
        <f t="shared" si="272"/>
        <v>0</v>
      </c>
      <c r="Z471" s="177">
        <f t="shared" si="284"/>
        <v>0</v>
      </c>
      <c r="AA471" s="178">
        <f t="shared" si="273"/>
        <v>0</v>
      </c>
      <c r="AB471" s="177">
        <f t="shared" si="285"/>
        <v>0</v>
      </c>
      <c r="AC471" s="178">
        <f t="shared" si="274"/>
        <v>0</v>
      </c>
      <c r="AD471" s="177">
        <f t="shared" si="286"/>
        <v>0</v>
      </c>
      <c r="AE471" s="179">
        <f t="shared" si="275"/>
        <v>0</v>
      </c>
      <c r="AF471" s="177">
        <f t="shared" si="286"/>
        <v>0</v>
      </c>
      <c r="AG471" s="178">
        <f t="shared" si="276"/>
        <v>0</v>
      </c>
      <c r="AH471" s="220">
        <f t="shared" si="287"/>
        <v>0</v>
      </c>
      <c r="AI471" s="179">
        <f t="shared" si="277"/>
        <v>0</v>
      </c>
      <c r="AJ471" s="177">
        <f t="shared" si="288"/>
        <v>0</v>
      </c>
      <c r="AK471" s="178">
        <f t="shared" si="278"/>
        <v>0</v>
      </c>
      <c r="AL471" s="177">
        <f t="shared" si="289"/>
        <v>0</v>
      </c>
      <c r="AM471" s="178">
        <f t="shared" si="279"/>
        <v>0</v>
      </c>
      <c r="AN471" s="220">
        <f t="shared" si="290"/>
        <v>0</v>
      </c>
      <c r="AO471" s="117">
        <f t="shared" si="280"/>
        <v>0</v>
      </c>
    </row>
    <row r="472" spans="1:41" s="65" customFormat="1" ht="15" customHeight="1">
      <c r="A472" s="66">
        <v>6</v>
      </c>
      <c r="B472" s="42">
        <v>25462506</v>
      </c>
      <c r="C472" s="43" t="s">
        <v>449</v>
      </c>
      <c r="D472" s="74">
        <v>7</v>
      </c>
      <c r="E472" s="75">
        <v>1.4</v>
      </c>
      <c r="F472" s="55">
        <v>7</v>
      </c>
      <c r="G472" s="75">
        <v>1.05</v>
      </c>
      <c r="H472" s="63">
        <v>67577.997179822065</v>
      </c>
      <c r="I472" s="63">
        <f t="shared" si="291"/>
        <v>69605.337095216732</v>
      </c>
      <c r="J472" s="64">
        <f t="shared" si="292"/>
        <v>87006.671369020914</v>
      </c>
      <c r="K472" s="243">
        <f t="shared" si="266"/>
        <v>0</v>
      </c>
      <c r="L472" s="238"/>
      <c r="M472" s="72">
        <v>1000</v>
      </c>
      <c r="N472" s="175">
        <f t="shared" si="264"/>
        <v>0</v>
      </c>
      <c r="O472" s="178">
        <f t="shared" si="267"/>
        <v>0</v>
      </c>
      <c r="P472" s="177">
        <f t="shared" si="265"/>
        <v>0</v>
      </c>
      <c r="Q472" s="178">
        <f t="shared" si="268"/>
        <v>0</v>
      </c>
      <c r="R472" s="177">
        <f t="shared" si="265"/>
        <v>0</v>
      </c>
      <c r="S472" s="178">
        <f t="shared" si="269"/>
        <v>0</v>
      </c>
      <c r="T472" s="177">
        <f t="shared" si="281"/>
        <v>0</v>
      </c>
      <c r="U472" s="179">
        <f t="shared" si="270"/>
        <v>0</v>
      </c>
      <c r="V472" s="177">
        <f t="shared" si="282"/>
        <v>0</v>
      </c>
      <c r="W472" s="178">
        <f t="shared" si="271"/>
        <v>0</v>
      </c>
      <c r="X472" s="177">
        <f t="shared" si="283"/>
        <v>0</v>
      </c>
      <c r="Y472" s="178">
        <f t="shared" si="272"/>
        <v>0</v>
      </c>
      <c r="Z472" s="177">
        <f t="shared" si="284"/>
        <v>0</v>
      </c>
      <c r="AA472" s="178">
        <f t="shared" si="273"/>
        <v>0</v>
      </c>
      <c r="AB472" s="177">
        <f t="shared" si="285"/>
        <v>0</v>
      </c>
      <c r="AC472" s="178">
        <f t="shared" si="274"/>
        <v>0</v>
      </c>
      <c r="AD472" s="177">
        <f t="shared" si="286"/>
        <v>0</v>
      </c>
      <c r="AE472" s="179">
        <f t="shared" si="275"/>
        <v>0</v>
      </c>
      <c r="AF472" s="177">
        <f t="shared" si="286"/>
        <v>0</v>
      </c>
      <c r="AG472" s="178">
        <f t="shared" si="276"/>
        <v>0</v>
      </c>
      <c r="AH472" s="220">
        <f t="shared" si="287"/>
        <v>0</v>
      </c>
      <c r="AI472" s="179">
        <f t="shared" si="277"/>
        <v>0</v>
      </c>
      <c r="AJ472" s="177">
        <f t="shared" si="288"/>
        <v>0</v>
      </c>
      <c r="AK472" s="178">
        <f t="shared" si="278"/>
        <v>0</v>
      </c>
      <c r="AL472" s="177">
        <f t="shared" si="289"/>
        <v>0</v>
      </c>
      <c r="AM472" s="178">
        <f t="shared" si="279"/>
        <v>0</v>
      </c>
      <c r="AN472" s="220">
        <f t="shared" si="290"/>
        <v>0</v>
      </c>
      <c r="AO472" s="117">
        <f t="shared" si="280"/>
        <v>0</v>
      </c>
    </row>
    <row r="473" spans="1:41" s="65" customFormat="1" ht="15" customHeight="1">
      <c r="A473" s="66">
        <v>7</v>
      </c>
      <c r="B473" s="42">
        <v>25462507</v>
      </c>
      <c r="C473" s="43" t="s">
        <v>450</v>
      </c>
      <c r="D473" s="74">
        <v>7</v>
      </c>
      <c r="E473" s="75">
        <v>1.6</v>
      </c>
      <c r="F473" s="55">
        <v>7</v>
      </c>
      <c r="G473" s="75">
        <v>1.2</v>
      </c>
      <c r="H473" s="63">
        <v>85575.997433037541</v>
      </c>
      <c r="I473" s="63">
        <f t="shared" si="291"/>
        <v>88143.277356028673</v>
      </c>
      <c r="J473" s="64">
        <f t="shared" si="292"/>
        <v>110179.09669503584</v>
      </c>
      <c r="K473" s="243">
        <f t="shared" si="266"/>
        <v>0</v>
      </c>
      <c r="L473" s="238"/>
      <c r="M473" s="72">
        <v>1000</v>
      </c>
      <c r="N473" s="175">
        <f t="shared" si="264"/>
        <v>0</v>
      </c>
      <c r="O473" s="178">
        <f t="shared" si="267"/>
        <v>0</v>
      </c>
      <c r="P473" s="177">
        <f t="shared" si="265"/>
        <v>0</v>
      </c>
      <c r="Q473" s="178">
        <f t="shared" si="268"/>
        <v>0</v>
      </c>
      <c r="R473" s="177">
        <f t="shared" si="265"/>
        <v>0</v>
      </c>
      <c r="S473" s="178">
        <f t="shared" si="269"/>
        <v>0</v>
      </c>
      <c r="T473" s="177">
        <f t="shared" si="281"/>
        <v>0</v>
      </c>
      <c r="U473" s="179">
        <f t="shared" si="270"/>
        <v>0</v>
      </c>
      <c r="V473" s="177">
        <f t="shared" si="282"/>
        <v>0</v>
      </c>
      <c r="W473" s="178">
        <f t="shared" si="271"/>
        <v>0</v>
      </c>
      <c r="X473" s="177">
        <f t="shared" si="283"/>
        <v>0</v>
      </c>
      <c r="Y473" s="178">
        <f t="shared" si="272"/>
        <v>0</v>
      </c>
      <c r="Z473" s="177">
        <f t="shared" si="284"/>
        <v>0</v>
      </c>
      <c r="AA473" s="178">
        <f t="shared" si="273"/>
        <v>0</v>
      </c>
      <c r="AB473" s="177">
        <f t="shared" si="285"/>
        <v>0</v>
      </c>
      <c r="AC473" s="178">
        <f t="shared" si="274"/>
        <v>0</v>
      </c>
      <c r="AD473" s="177">
        <f t="shared" si="286"/>
        <v>0</v>
      </c>
      <c r="AE473" s="179">
        <f t="shared" si="275"/>
        <v>0</v>
      </c>
      <c r="AF473" s="177">
        <f t="shared" si="286"/>
        <v>0</v>
      </c>
      <c r="AG473" s="178">
        <f t="shared" si="276"/>
        <v>0</v>
      </c>
      <c r="AH473" s="220">
        <f t="shared" si="287"/>
        <v>0</v>
      </c>
      <c r="AI473" s="179">
        <f t="shared" si="277"/>
        <v>0</v>
      </c>
      <c r="AJ473" s="177">
        <f t="shared" si="288"/>
        <v>0</v>
      </c>
      <c r="AK473" s="178">
        <f t="shared" si="278"/>
        <v>0</v>
      </c>
      <c r="AL473" s="177">
        <f t="shared" si="289"/>
        <v>0</v>
      </c>
      <c r="AM473" s="178">
        <f t="shared" si="279"/>
        <v>0</v>
      </c>
      <c r="AN473" s="220">
        <f t="shared" si="290"/>
        <v>0</v>
      </c>
      <c r="AO473" s="117">
        <f t="shared" si="280"/>
        <v>0</v>
      </c>
    </row>
    <row r="474" spans="1:41" s="65" customFormat="1" ht="15" customHeight="1">
      <c r="A474" s="66">
        <v>8</v>
      </c>
      <c r="B474" s="42">
        <v>25462508</v>
      </c>
      <c r="C474" s="43" t="s">
        <v>451</v>
      </c>
      <c r="D474" s="74">
        <v>7</v>
      </c>
      <c r="E474" s="75">
        <v>1.6</v>
      </c>
      <c r="F474" s="55">
        <v>7</v>
      </c>
      <c r="G474" s="75">
        <v>1.35</v>
      </c>
      <c r="H474" s="63">
        <v>88750.153173330211</v>
      </c>
      <c r="I474" s="63">
        <f t="shared" si="291"/>
        <v>91412.657768530116</v>
      </c>
      <c r="J474" s="64">
        <f t="shared" si="292"/>
        <v>114265.82221066263</v>
      </c>
      <c r="K474" s="243">
        <f t="shared" si="266"/>
        <v>0</v>
      </c>
      <c r="L474" s="238"/>
      <c r="M474" s="72">
        <v>1000</v>
      </c>
      <c r="N474" s="175">
        <f t="shared" si="264"/>
        <v>0</v>
      </c>
      <c r="O474" s="178">
        <f t="shared" si="267"/>
        <v>0</v>
      </c>
      <c r="P474" s="177">
        <f t="shared" si="265"/>
        <v>0</v>
      </c>
      <c r="Q474" s="178">
        <f t="shared" si="268"/>
        <v>0</v>
      </c>
      <c r="R474" s="177">
        <f t="shared" si="265"/>
        <v>0</v>
      </c>
      <c r="S474" s="178">
        <f t="shared" si="269"/>
        <v>0</v>
      </c>
      <c r="T474" s="177">
        <f t="shared" si="281"/>
        <v>0</v>
      </c>
      <c r="U474" s="179">
        <f t="shared" si="270"/>
        <v>0</v>
      </c>
      <c r="V474" s="177">
        <f t="shared" si="282"/>
        <v>0</v>
      </c>
      <c r="W474" s="178">
        <f t="shared" si="271"/>
        <v>0</v>
      </c>
      <c r="X474" s="177">
        <f t="shared" si="283"/>
        <v>0</v>
      </c>
      <c r="Y474" s="178">
        <f t="shared" si="272"/>
        <v>0</v>
      </c>
      <c r="Z474" s="177">
        <f t="shared" si="284"/>
        <v>0</v>
      </c>
      <c r="AA474" s="178">
        <f t="shared" si="273"/>
        <v>0</v>
      </c>
      <c r="AB474" s="177">
        <f t="shared" si="285"/>
        <v>0</v>
      </c>
      <c r="AC474" s="178">
        <f t="shared" si="274"/>
        <v>0</v>
      </c>
      <c r="AD474" s="177">
        <f t="shared" si="286"/>
        <v>0</v>
      </c>
      <c r="AE474" s="179">
        <f t="shared" si="275"/>
        <v>0</v>
      </c>
      <c r="AF474" s="177">
        <f t="shared" si="286"/>
        <v>0</v>
      </c>
      <c r="AG474" s="178">
        <f t="shared" si="276"/>
        <v>0</v>
      </c>
      <c r="AH474" s="220">
        <f t="shared" si="287"/>
        <v>0</v>
      </c>
      <c r="AI474" s="179">
        <f t="shared" si="277"/>
        <v>0</v>
      </c>
      <c r="AJ474" s="177">
        <f t="shared" si="288"/>
        <v>0</v>
      </c>
      <c r="AK474" s="178">
        <f t="shared" si="278"/>
        <v>0</v>
      </c>
      <c r="AL474" s="177">
        <f t="shared" si="289"/>
        <v>0</v>
      </c>
      <c r="AM474" s="178">
        <f t="shared" si="279"/>
        <v>0</v>
      </c>
      <c r="AN474" s="220">
        <f t="shared" si="290"/>
        <v>0</v>
      </c>
      <c r="AO474" s="117">
        <f t="shared" si="280"/>
        <v>0</v>
      </c>
    </row>
    <row r="475" spans="1:41" s="65" customFormat="1" ht="15" customHeight="1">
      <c r="A475" s="66">
        <v>9</v>
      </c>
      <c r="B475" s="42">
        <v>25462551</v>
      </c>
      <c r="C475" s="43" t="s">
        <v>452</v>
      </c>
      <c r="D475" s="74">
        <v>7</v>
      </c>
      <c r="E475" s="75">
        <v>1.7</v>
      </c>
      <c r="F475" s="55">
        <v>7</v>
      </c>
      <c r="G475" s="75">
        <v>1.2</v>
      </c>
      <c r="H475" s="63">
        <v>90149.678182020012</v>
      </c>
      <c r="I475" s="63">
        <f t="shared" si="291"/>
        <v>92854.168527480608</v>
      </c>
      <c r="J475" s="64">
        <f t="shared" si="292"/>
        <v>116067.71065935075</v>
      </c>
      <c r="K475" s="243">
        <f t="shared" si="266"/>
        <v>0</v>
      </c>
      <c r="L475" s="238"/>
      <c r="M475" s="72">
        <v>1000</v>
      </c>
      <c r="N475" s="175">
        <f t="shared" si="264"/>
        <v>0</v>
      </c>
      <c r="O475" s="178">
        <f t="shared" si="267"/>
        <v>0</v>
      </c>
      <c r="P475" s="177">
        <f t="shared" si="265"/>
        <v>0</v>
      </c>
      <c r="Q475" s="178">
        <f t="shared" si="268"/>
        <v>0</v>
      </c>
      <c r="R475" s="177">
        <f t="shared" si="265"/>
        <v>0</v>
      </c>
      <c r="S475" s="178">
        <f t="shared" si="269"/>
        <v>0</v>
      </c>
      <c r="T475" s="177">
        <f t="shared" si="281"/>
        <v>0</v>
      </c>
      <c r="U475" s="179">
        <f t="shared" si="270"/>
        <v>0</v>
      </c>
      <c r="V475" s="177">
        <f t="shared" si="282"/>
        <v>0</v>
      </c>
      <c r="W475" s="178">
        <f t="shared" si="271"/>
        <v>0</v>
      </c>
      <c r="X475" s="177">
        <f t="shared" si="283"/>
        <v>0</v>
      </c>
      <c r="Y475" s="178">
        <f t="shared" si="272"/>
        <v>0</v>
      </c>
      <c r="Z475" s="177">
        <f t="shared" si="284"/>
        <v>0</v>
      </c>
      <c r="AA475" s="178">
        <f t="shared" si="273"/>
        <v>0</v>
      </c>
      <c r="AB475" s="177">
        <f t="shared" si="285"/>
        <v>0</v>
      </c>
      <c r="AC475" s="178">
        <f t="shared" si="274"/>
        <v>0</v>
      </c>
      <c r="AD475" s="177">
        <f t="shared" si="286"/>
        <v>0</v>
      </c>
      <c r="AE475" s="179">
        <f t="shared" si="275"/>
        <v>0</v>
      </c>
      <c r="AF475" s="177">
        <f t="shared" si="286"/>
        <v>0</v>
      </c>
      <c r="AG475" s="178">
        <f t="shared" si="276"/>
        <v>0</v>
      </c>
      <c r="AH475" s="220">
        <f t="shared" si="287"/>
        <v>0</v>
      </c>
      <c r="AI475" s="179">
        <f t="shared" si="277"/>
        <v>0</v>
      </c>
      <c r="AJ475" s="177">
        <f t="shared" si="288"/>
        <v>0</v>
      </c>
      <c r="AK475" s="178">
        <f t="shared" si="278"/>
        <v>0</v>
      </c>
      <c r="AL475" s="177">
        <f t="shared" si="289"/>
        <v>0</v>
      </c>
      <c r="AM475" s="178">
        <f t="shared" si="279"/>
        <v>0</v>
      </c>
      <c r="AN475" s="220">
        <f t="shared" si="290"/>
        <v>0</v>
      </c>
      <c r="AO475" s="117">
        <f t="shared" si="280"/>
        <v>0</v>
      </c>
    </row>
    <row r="476" spans="1:41" s="65" customFormat="1" ht="15" customHeight="1">
      <c r="A476" s="66">
        <v>10</v>
      </c>
      <c r="B476" s="42">
        <v>25462552</v>
      </c>
      <c r="C476" s="43" t="s">
        <v>453</v>
      </c>
      <c r="D476" s="74">
        <v>7</v>
      </c>
      <c r="E476" s="75">
        <v>1.7</v>
      </c>
      <c r="F476" s="55">
        <v>7</v>
      </c>
      <c r="G476" s="75">
        <v>1.35</v>
      </c>
      <c r="H476" s="63">
        <v>93264.491953891091</v>
      </c>
      <c r="I476" s="63">
        <f t="shared" si="291"/>
        <v>96062.426712507833</v>
      </c>
      <c r="J476" s="64">
        <f t="shared" si="292"/>
        <v>120078.03339063478</v>
      </c>
      <c r="K476" s="243">
        <f t="shared" si="266"/>
        <v>0</v>
      </c>
      <c r="L476" s="238"/>
      <c r="M476" s="72">
        <v>1000</v>
      </c>
      <c r="N476" s="175">
        <f t="shared" si="264"/>
        <v>0</v>
      </c>
      <c r="O476" s="178">
        <f t="shared" si="267"/>
        <v>0</v>
      </c>
      <c r="P476" s="177">
        <f t="shared" si="265"/>
        <v>0</v>
      </c>
      <c r="Q476" s="178">
        <f t="shared" si="268"/>
        <v>0</v>
      </c>
      <c r="R476" s="177">
        <f t="shared" si="265"/>
        <v>0</v>
      </c>
      <c r="S476" s="178">
        <f t="shared" si="269"/>
        <v>0</v>
      </c>
      <c r="T476" s="177">
        <f t="shared" si="281"/>
        <v>0</v>
      </c>
      <c r="U476" s="179">
        <f t="shared" si="270"/>
        <v>0</v>
      </c>
      <c r="V476" s="177">
        <f t="shared" si="282"/>
        <v>0</v>
      </c>
      <c r="W476" s="178">
        <f t="shared" si="271"/>
        <v>0</v>
      </c>
      <c r="X476" s="177">
        <f t="shared" si="283"/>
        <v>0</v>
      </c>
      <c r="Y476" s="178">
        <f t="shared" si="272"/>
        <v>0</v>
      </c>
      <c r="Z476" s="177">
        <f t="shared" si="284"/>
        <v>0</v>
      </c>
      <c r="AA476" s="178">
        <f t="shared" si="273"/>
        <v>0</v>
      </c>
      <c r="AB476" s="177">
        <f t="shared" si="285"/>
        <v>0</v>
      </c>
      <c r="AC476" s="178">
        <f t="shared" si="274"/>
        <v>0</v>
      </c>
      <c r="AD476" s="177">
        <f t="shared" si="286"/>
        <v>0</v>
      </c>
      <c r="AE476" s="179">
        <f t="shared" si="275"/>
        <v>0</v>
      </c>
      <c r="AF476" s="177">
        <f t="shared" si="286"/>
        <v>0</v>
      </c>
      <c r="AG476" s="178">
        <f t="shared" si="276"/>
        <v>0</v>
      </c>
      <c r="AH476" s="220">
        <f t="shared" si="287"/>
        <v>0</v>
      </c>
      <c r="AI476" s="179">
        <f t="shared" si="277"/>
        <v>0</v>
      </c>
      <c r="AJ476" s="177">
        <f t="shared" si="288"/>
        <v>0</v>
      </c>
      <c r="AK476" s="178">
        <f t="shared" si="278"/>
        <v>0</v>
      </c>
      <c r="AL476" s="177">
        <f t="shared" si="289"/>
        <v>0</v>
      </c>
      <c r="AM476" s="178">
        <f t="shared" si="279"/>
        <v>0</v>
      </c>
      <c r="AN476" s="220">
        <f t="shared" si="290"/>
        <v>0</v>
      </c>
      <c r="AO476" s="117">
        <f t="shared" si="280"/>
        <v>0</v>
      </c>
    </row>
    <row r="477" spans="1:41" s="65" customFormat="1" ht="15" customHeight="1">
      <c r="A477" s="66">
        <v>11</v>
      </c>
      <c r="B477" s="42">
        <v>25462553</v>
      </c>
      <c r="C477" s="43" t="s">
        <v>454</v>
      </c>
      <c r="D477" s="74">
        <v>7</v>
      </c>
      <c r="E477" s="75">
        <v>2</v>
      </c>
      <c r="F477" s="55">
        <v>7</v>
      </c>
      <c r="G477" s="75">
        <v>1.4</v>
      </c>
      <c r="H477" s="63">
        <v>120909.55390986921</v>
      </c>
      <c r="I477" s="63">
        <f t="shared" si="291"/>
        <v>124536.84052716529</v>
      </c>
      <c r="J477" s="64">
        <f t="shared" si="292"/>
        <v>155671.05065895661</v>
      </c>
      <c r="K477" s="243">
        <f t="shared" si="266"/>
        <v>0</v>
      </c>
      <c r="L477" s="238"/>
      <c r="M477" s="72">
        <v>1000</v>
      </c>
      <c r="N477" s="175">
        <f t="shared" si="264"/>
        <v>0</v>
      </c>
      <c r="O477" s="178">
        <f t="shared" si="267"/>
        <v>0</v>
      </c>
      <c r="P477" s="177">
        <f t="shared" si="265"/>
        <v>0</v>
      </c>
      <c r="Q477" s="178">
        <f t="shared" si="268"/>
        <v>0</v>
      </c>
      <c r="R477" s="177">
        <f t="shared" si="265"/>
        <v>0</v>
      </c>
      <c r="S477" s="178">
        <f t="shared" si="269"/>
        <v>0</v>
      </c>
      <c r="T477" s="177">
        <f t="shared" si="281"/>
        <v>0</v>
      </c>
      <c r="U477" s="179">
        <f t="shared" si="270"/>
        <v>0</v>
      </c>
      <c r="V477" s="177">
        <f t="shared" si="282"/>
        <v>0</v>
      </c>
      <c r="W477" s="178">
        <f t="shared" si="271"/>
        <v>0</v>
      </c>
      <c r="X477" s="177">
        <f t="shared" si="283"/>
        <v>0</v>
      </c>
      <c r="Y477" s="178">
        <f t="shared" si="272"/>
        <v>0</v>
      </c>
      <c r="Z477" s="177">
        <f t="shared" si="284"/>
        <v>0</v>
      </c>
      <c r="AA477" s="178">
        <f t="shared" si="273"/>
        <v>0</v>
      </c>
      <c r="AB477" s="177">
        <f t="shared" si="285"/>
        <v>0</v>
      </c>
      <c r="AC477" s="178">
        <f t="shared" si="274"/>
        <v>0</v>
      </c>
      <c r="AD477" s="177">
        <f t="shared" si="286"/>
        <v>0</v>
      </c>
      <c r="AE477" s="179">
        <f t="shared" si="275"/>
        <v>0</v>
      </c>
      <c r="AF477" s="177">
        <f t="shared" si="286"/>
        <v>0</v>
      </c>
      <c r="AG477" s="178">
        <f t="shared" si="276"/>
        <v>0</v>
      </c>
      <c r="AH477" s="220">
        <f t="shared" si="287"/>
        <v>0</v>
      </c>
      <c r="AI477" s="179">
        <f t="shared" si="277"/>
        <v>0</v>
      </c>
      <c r="AJ477" s="177">
        <f t="shared" si="288"/>
        <v>0</v>
      </c>
      <c r="AK477" s="178">
        <f t="shared" si="278"/>
        <v>0</v>
      </c>
      <c r="AL477" s="177">
        <f t="shared" si="289"/>
        <v>0</v>
      </c>
      <c r="AM477" s="178">
        <f t="shared" si="279"/>
        <v>0</v>
      </c>
      <c r="AN477" s="220">
        <f t="shared" si="290"/>
        <v>0</v>
      </c>
      <c r="AO477" s="117">
        <f t="shared" si="280"/>
        <v>0</v>
      </c>
    </row>
    <row r="478" spans="1:41" s="65" customFormat="1" ht="15" customHeight="1">
      <c r="A478" s="66">
        <v>12</v>
      </c>
      <c r="B478" s="42">
        <v>25462554</v>
      </c>
      <c r="C478" s="43" t="s">
        <v>455</v>
      </c>
      <c r="D478" s="74">
        <v>7</v>
      </c>
      <c r="E478" s="75">
        <v>2.13</v>
      </c>
      <c r="F478" s="55">
        <v>7</v>
      </c>
      <c r="G478" s="75">
        <v>1.6</v>
      </c>
      <c r="H478" s="63">
        <v>139180.06474739945</v>
      </c>
      <c r="I478" s="63">
        <f t="shared" si="291"/>
        <v>143355.46668982142</v>
      </c>
      <c r="J478" s="64">
        <f t="shared" si="292"/>
        <v>179194.33336227675</v>
      </c>
      <c r="K478" s="243">
        <f t="shared" si="266"/>
        <v>0</v>
      </c>
      <c r="L478" s="238"/>
      <c r="M478" s="72">
        <v>1000</v>
      </c>
      <c r="N478" s="175">
        <f t="shared" si="264"/>
        <v>0</v>
      </c>
      <c r="O478" s="178">
        <f t="shared" si="267"/>
        <v>0</v>
      </c>
      <c r="P478" s="177">
        <f t="shared" si="265"/>
        <v>0</v>
      </c>
      <c r="Q478" s="178">
        <f t="shared" si="268"/>
        <v>0</v>
      </c>
      <c r="R478" s="177">
        <f t="shared" si="265"/>
        <v>0</v>
      </c>
      <c r="S478" s="178">
        <f t="shared" si="269"/>
        <v>0</v>
      </c>
      <c r="T478" s="177">
        <f t="shared" si="281"/>
        <v>0</v>
      </c>
      <c r="U478" s="179">
        <f t="shared" si="270"/>
        <v>0</v>
      </c>
      <c r="V478" s="177">
        <f t="shared" si="282"/>
        <v>0</v>
      </c>
      <c r="W478" s="178">
        <f t="shared" si="271"/>
        <v>0</v>
      </c>
      <c r="X478" s="177">
        <f t="shared" si="283"/>
        <v>0</v>
      </c>
      <c r="Y478" s="178">
        <f t="shared" si="272"/>
        <v>0</v>
      </c>
      <c r="Z478" s="177">
        <f t="shared" si="284"/>
        <v>0</v>
      </c>
      <c r="AA478" s="178">
        <f t="shared" si="273"/>
        <v>0</v>
      </c>
      <c r="AB478" s="177">
        <f t="shared" si="285"/>
        <v>0</v>
      </c>
      <c r="AC478" s="178">
        <f t="shared" si="274"/>
        <v>0</v>
      </c>
      <c r="AD478" s="177">
        <f t="shared" si="286"/>
        <v>0</v>
      </c>
      <c r="AE478" s="179">
        <f t="shared" si="275"/>
        <v>0</v>
      </c>
      <c r="AF478" s="177">
        <f t="shared" si="286"/>
        <v>0</v>
      </c>
      <c r="AG478" s="178">
        <f t="shared" si="276"/>
        <v>0</v>
      </c>
      <c r="AH478" s="220">
        <f t="shared" si="287"/>
        <v>0</v>
      </c>
      <c r="AI478" s="179">
        <f t="shared" si="277"/>
        <v>0</v>
      </c>
      <c r="AJ478" s="177">
        <f t="shared" si="288"/>
        <v>0</v>
      </c>
      <c r="AK478" s="178">
        <f t="shared" si="278"/>
        <v>0</v>
      </c>
      <c r="AL478" s="177">
        <f t="shared" si="289"/>
        <v>0</v>
      </c>
      <c r="AM478" s="178">
        <f t="shared" si="279"/>
        <v>0</v>
      </c>
      <c r="AN478" s="220">
        <f t="shared" si="290"/>
        <v>0</v>
      </c>
      <c r="AO478" s="117">
        <f t="shared" si="280"/>
        <v>0</v>
      </c>
    </row>
    <row r="479" spans="1:41" s="65" customFormat="1" ht="15" customHeight="1">
      <c r="A479" s="66">
        <v>13</v>
      </c>
      <c r="B479" s="42">
        <v>25462555</v>
      </c>
      <c r="C479" s="43" t="s">
        <v>456</v>
      </c>
      <c r="D479" s="74">
        <v>7</v>
      </c>
      <c r="E479" s="75">
        <v>2.13</v>
      </c>
      <c r="F479" s="55">
        <v>7</v>
      </c>
      <c r="G479" s="75">
        <v>1.7</v>
      </c>
      <c r="H479" s="63">
        <v>141251.0127910244</v>
      </c>
      <c r="I479" s="63">
        <f t="shared" si="291"/>
        <v>145488.54317475515</v>
      </c>
      <c r="J479" s="64">
        <f t="shared" si="292"/>
        <v>181860.67896844391</v>
      </c>
      <c r="K479" s="243">
        <f t="shared" si="266"/>
        <v>0</v>
      </c>
      <c r="L479" s="238"/>
      <c r="M479" s="72">
        <v>1000</v>
      </c>
      <c r="N479" s="175">
        <f t="shared" si="264"/>
        <v>0</v>
      </c>
      <c r="O479" s="178">
        <f t="shared" si="267"/>
        <v>0</v>
      </c>
      <c r="P479" s="177">
        <f t="shared" si="265"/>
        <v>0</v>
      </c>
      <c r="Q479" s="178">
        <f t="shared" si="268"/>
        <v>0</v>
      </c>
      <c r="R479" s="177">
        <f t="shared" si="265"/>
        <v>0</v>
      </c>
      <c r="S479" s="178">
        <f t="shared" si="269"/>
        <v>0</v>
      </c>
      <c r="T479" s="177">
        <f t="shared" si="281"/>
        <v>0</v>
      </c>
      <c r="U479" s="179">
        <f t="shared" si="270"/>
        <v>0</v>
      </c>
      <c r="V479" s="177">
        <f t="shared" si="282"/>
        <v>0</v>
      </c>
      <c r="W479" s="178">
        <f t="shared" si="271"/>
        <v>0</v>
      </c>
      <c r="X479" s="177">
        <f t="shared" si="283"/>
        <v>0</v>
      </c>
      <c r="Y479" s="178">
        <f t="shared" si="272"/>
        <v>0</v>
      </c>
      <c r="Z479" s="177">
        <f t="shared" si="284"/>
        <v>0</v>
      </c>
      <c r="AA479" s="178">
        <f t="shared" si="273"/>
        <v>0</v>
      </c>
      <c r="AB479" s="177">
        <f t="shared" si="285"/>
        <v>0</v>
      </c>
      <c r="AC479" s="178">
        <f t="shared" si="274"/>
        <v>0</v>
      </c>
      <c r="AD479" s="177">
        <f t="shared" si="286"/>
        <v>0</v>
      </c>
      <c r="AE479" s="179">
        <f t="shared" si="275"/>
        <v>0</v>
      </c>
      <c r="AF479" s="177">
        <f t="shared" si="286"/>
        <v>0</v>
      </c>
      <c r="AG479" s="178">
        <f t="shared" si="276"/>
        <v>0</v>
      </c>
      <c r="AH479" s="220">
        <f t="shared" si="287"/>
        <v>0</v>
      </c>
      <c r="AI479" s="179">
        <f t="shared" si="277"/>
        <v>0</v>
      </c>
      <c r="AJ479" s="177">
        <f t="shared" si="288"/>
        <v>0</v>
      </c>
      <c r="AK479" s="178">
        <f t="shared" si="278"/>
        <v>0</v>
      </c>
      <c r="AL479" s="177">
        <f t="shared" si="289"/>
        <v>0</v>
      </c>
      <c r="AM479" s="178">
        <f t="shared" si="279"/>
        <v>0</v>
      </c>
      <c r="AN479" s="220">
        <f t="shared" si="290"/>
        <v>0</v>
      </c>
      <c r="AO479" s="117">
        <f t="shared" si="280"/>
        <v>0</v>
      </c>
    </row>
    <row r="480" spans="1:41" s="65" customFormat="1" ht="15" customHeight="1">
      <c r="A480" s="66">
        <v>14</v>
      </c>
      <c r="B480" s="42">
        <v>25462556</v>
      </c>
      <c r="C480" s="43" t="s">
        <v>457</v>
      </c>
      <c r="D480" s="74">
        <v>7</v>
      </c>
      <c r="E480" s="75">
        <v>2.2999999999999998</v>
      </c>
      <c r="F480" s="55">
        <v>7</v>
      </c>
      <c r="G480" s="75">
        <v>1.7</v>
      </c>
      <c r="H480" s="63">
        <v>158968.20165094134</v>
      </c>
      <c r="I480" s="63">
        <f t="shared" si="291"/>
        <v>163737.24770046957</v>
      </c>
      <c r="J480" s="64">
        <f t="shared" si="292"/>
        <v>204671.55962558696</v>
      </c>
      <c r="K480" s="243">
        <f t="shared" si="266"/>
        <v>0</v>
      </c>
      <c r="L480" s="238"/>
      <c r="M480" s="72">
        <v>1000</v>
      </c>
      <c r="N480" s="175">
        <f t="shared" si="264"/>
        <v>0</v>
      </c>
      <c r="O480" s="178">
        <f t="shared" si="267"/>
        <v>0</v>
      </c>
      <c r="P480" s="177">
        <f t="shared" si="265"/>
        <v>0</v>
      </c>
      <c r="Q480" s="178">
        <f t="shared" si="268"/>
        <v>0</v>
      </c>
      <c r="R480" s="177">
        <f t="shared" si="265"/>
        <v>0</v>
      </c>
      <c r="S480" s="178">
        <f t="shared" si="269"/>
        <v>0</v>
      </c>
      <c r="T480" s="177">
        <f t="shared" si="281"/>
        <v>0</v>
      </c>
      <c r="U480" s="179">
        <f t="shared" si="270"/>
        <v>0</v>
      </c>
      <c r="V480" s="177">
        <f t="shared" si="282"/>
        <v>0</v>
      </c>
      <c r="W480" s="178">
        <f t="shared" si="271"/>
        <v>0</v>
      </c>
      <c r="X480" s="177">
        <f t="shared" si="283"/>
        <v>0</v>
      </c>
      <c r="Y480" s="178">
        <f t="shared" si="272"/>
        <v>0</v>
      </c>
      <c r="Z480" s="177">
        <f t="shared" si="284"/>
        <v>0</v>
      </c>
      <c r="AA480" s="178">
        <f t="shared" si="273"/>
        <v>0</v>
      </c>
      <c r="AB480" s="177">
        <f t="shared" si="285"/>
        <v>0</v>
      </c>
      <c r="AC480" s="178">
        <f t="shared" si="274"/>
        <v>0</v>
      </c>
      <c r="AD480" s="177">
        <f t="shared" si="286"/>
        <v>0</v>
      </c>
      <c r="AE480" s="179">
        <f t="shared" si="275"/>
        <v>0</v>
      </c>
      <c r="AF480" s="177">
        <f t="shared" si="286"/>
        <v>0</v>
      </c>
      <c r="AG480" s="178">
        <f t="shared" si="276"/>
        <v>0</v>
      </c>
      <c r="AH480" s="220">
        <f t="shared" si="287"/>
        <v>0</v>
      </c>
      <c r="AI480" s="179">
        <f t="shared" si="277"/>
        <v>0</v>
      </c>
      <c r="AJ480" s="177">
        <f t="shared" si="288"/>
        <v>0</v>
      </c>
      <c r="AK480" s="178">
        <f t="shared" si="278"/>
        <v>0</v>
      </c>
      <c r="AL480" s="177">
        <f t="shared" si="289"/>
        <v>0</v>
      </c>
      <c r="AM480" s="178">
        <f t="shared" si="279"/>
        <v>0</v>
      </c>
      <c r="AN480" s="220">
        <f t="shared" si="290"/>
        <v>0</v>
      </c>
      <c r="AO480" s="117">
        <f t="shared" si="280"/>
        <v>0</v>
      </c>
    </row>
    <row r="481" spans="1:41" s="65" customFormat="1" ht="15" customHeight="1">
      <c r="A481" s="66">
        <v>15</v>
      </c>
      <c r="B481" s="42">
        <v>25462557</v>
      </c>
      <c r="C481" s="43" t="s">
        <v>458</v>
      </c>
      <c r="D481" s="74">
        <v>7</v>
      </c>
      <c r="E481" s="75">
        <v>2.5099999999999998</v>
      </c>
      <c r="F481" s="55">
        <v>7</v>
      </c>
      <c r="G481" s="75">
        <v>1.7</v>
      </c>
      <c r="H481" s="63">
        <v>183004.24781482088</v>
      </c>
      <c r="I481" s="63">
        <f t="shared" si="291"/>
        <v>188494.37524926552</v>
      </c>
      <c r="J481" s="64">
        <f t="shared" si="292"/>
        <v>235617.96906158188</v>
      </c>
      <c r="K481" s="243">
        <f t="shared" si="266"/>
        <v>0</v>
      </c>
      <c r="L481" s="238"/>
      <c r="M481" s="72">
        <v>1000</v>
      </c>
      <c r="N481" s="175">
        <f t="shared" si="264"/>
        <v>0</v>
      </c>
      <c r="O481" s="178">
        <f t="shared" si="267"/>
        <v>0</v>
      </c>
      <c r="P481" s="177">
        <f t="shared" si="265"/>
        <v>0</v>
      </c>
      <c r="Q481" s="178">
        <f t="shared" si="268"/>
        <v>0</v>
      </c>
      <c r="R481" s="177">
        <f t="shared" si="265"/>
        <v>0</v>
      </c>
      <c r="S481" s="178">
        <f t="shared" si="269"/>
        <v>0</v>
      </c>
      <c r="T481" s="177">
        <f t="shared" si="281"/>
        <v>0</v>
      </c>
      <c r="U481" s="179">
        <f t="shared" si="270"/>
        <v>0</v>
      </c>
      <c r="V481" s="177">
        <f t="shared" si="282"/>
        <v>0</v>
      </c>
      <c r="W481" s="178">
        <f t="shared" si="271"/>
        <v>0</v>
      </c>
      <c r="X481" s="177">
        <f t="shared" si="283"/>
        <v>0</v>
      </c>
      <c r="Y481" s="178">
        <f t="shared" si="272"/>
        <v>0</v>
      </c>
      <c r="Z481" s="177">
        <f t="shared" si="284"/>
        <v>0</v>
      </c>
      <c r="AA481" s="178">
        <f t="shared" si="273"/>
        <v>0</v>
      </c>
      <c r="AB481" s="177">
        <f t="shared" si="285"/>
        <v>0</v>
      </c>
      <c r="AC481" s="178">
        <f t="shared" si="274"/>
        <v>0</v>
      </c>
      <c r="AD481" s="177">
        <f t="shared" si="286"/>
        <v>0</v>
      </c>
      <c r="AE481" s="179">
        <f t="shared" si="275"/>
        <v>0</v>
      </c>
      <c r="AF481" s="177">
        <f t="shared" si="286"/>
        <v>0</v>
      </c>
      <c r="AG481" s="178">
        <f t="shared" si="276"/>
        <v>0</v>
      </c>
      <c r="AH481" s="220">
        <f t="shared" si="287"/>
        <v>0</v>
      </c>
      <c r="AI481" s="179">
        <f t="shared" si="277"/>
        <v>0</v>
      </c>
      <c r="AJ481" s="177">
        <f t="shared" si="288"/>
        <v>0</v>
      </c>
      <c r="AK481" s="178">
        <f t="shared" si="278"/>
        <v>0</v>
      </c>
      <c r="AL481" s="177">
        <f t="shared" si="289"/>
        <v>0</v>
      </c>
      <c r="AM481" s="178">
        <f t="shared" si="279"/>
        <v>0</v>
      </c>
      <c r="AN481" s="220">
        <f t="shared" si="290"/>
        <v>0</v>
      </c>
      <c r="AO481" s="117">
        <f t="shared" si="280"/>
        <v>0</v>
      </c>
    </row>
    <row r="482" spans="1:41" s="65" customFormat="1" ht="15" customHeight="1">
      <c r="A482" s="66">
        <v>16</v>
      </c>
      <c r="B482" s="42">
        <v>25462558</v>
      </c>
      <c r="C482" s="43" t="s">
        <v>459</v>
      </c>
      <c r="D482" s="74">
        <v>7</v>
      </c>
      <c r="E482" s="75">
        <v>2.5099999999999998</v>
      </c>
      <c r="F482" s="55">
        <v>7</v>
      </c>
      <c r="G482" s="75">
        <v>2.13</v>
      </c>
      <c r="H482" s="63">
        <v>197084.29153300941</v>
      </c>
      <c r="I482" s="63">
        <f t="shared" si="291"/>
        <v>202996.82027899969</v>
      </c>
      <c r="J482" s="64">
        <f t="shared" si="292"/>
        <v>253746.02534874959</v>
      </c>
      <c r="K482" s="243">
        <f t="shared" si="266"/>
        <v>0</v>
      </c>
      <c r="L482" s="238"/>
      <c r="M482" s="72">
        <v>1000</v>
      </c>
      <c r="N482" s="175">
        <f t="shared" si="264"/>
        <v>0</v>
      </c>
      <c r="O482" s="178">
        <f t="shared" si="267"/>
        <v>0</v>
      </c>
      <c r="P482" s="177">
        <f t="shared" si="265"/>
        <v>0</v>
      </c>
      <c r="Q482" s="178">
        <f t="shared" si="268"/>
        <v>0</v>
      </c>
      <c r="R482" s="177">
        <f t="shared" si="265"/>
        <v>0</v>
      </c>
      <c r="S482" s="178">
        <f t="shared" si="269"/>
        <v>0</v>
      </c>
      <c r="T482" s="177">
        <f t="shared" si="281"/>
        <v>0</v>
      </c>
      <c r="U482" s="179">
        <f t="shared" si="270"/>
        <v>0</v>
      </c>
      <c r="V482" s="177">
        <f t="shared" si="282"/>
        <v>0</v>
      </c>
      <c r="W482" s="178">
        <f t="shared" si="271"/>
        <v>0</v>
      </c>
      <c r="X482" s="177">
        <f t="shared" si="283"/>
        <v>0</v>
      </c>
      <c r="Y482" s="178">
        <f t="shared" si="272"/>
        <v>0</v>
      </c>
      <c r="Z482" s="177">
        <f t="shared" si="284"/>
        <v>0</v>
      </c>
      <c r="AA482" s="178">
        <f t="shared" si="273"/>
        <v>0</v>
      </c>
      <c r="AB482" s="177">
        <f t="shared" si="285"/>
        <v>0</v>
      </c>
      <c r="AC482" s="178">
        <f t="shared" si="274"/>
        <v>0</v>
      </c>
      <c r="AD482" s="177">
        <f t="shared" si="286"/>
        <v>0</v>
      </c>
      <c r="AE482" s="179">
        <f t="shared" si="275"/>
        <v>0</v>
      </c>
      <c r="AF482" s="177">
        <f t="shared" si="286"/>
        <v>0</v>
      </c>
      <c r="AG482" s="178">
        <f t="shared" si="276"/>
        <v>0</v>
      </c>
      <c r="AH482" s="220">
        <f t="shared" si="287"/>
        <v>0</v>
      </c>
      <c r="AI482" s="179">
        <f t="shared" si="277"/>
        <v>0</v>
      </c>
      <c r="AJ482" s="177">
        <f t="shared" si="288"/>
        <v>0</v>
      </c>
      <c r="AK482" s="178">
        <f t="shared" si="278"/>
        <v>0</v>
      </c>
      <c r="AL482" s="177">
        <f t="shared" si="289"/>
        <v>0</v>
      </c>
      <c r="AM482" s="178">
        <f t="shared" si="279"/>
        <v>0</v>
      </c>
      <c r="AN482" s="220">
        <f t="shared" si="290"/>
        <v>0</v>
      </c>
      <c r="AO482" s="117">
        <f t="shared" si="280"/>
        <v>0</v>
      </c>
    </row>
    <row r="483" spans="1:41" s="65" customFormat="1" ht="15" customHeight="1">
      <c r="A483" s="66">
        <v>17</v>
      </c>
      <c r="B483" s="42">
        <v>25462559</v>
      </c>
      <c r="C483" s="43" t="s">
        <v>460</v>
      </c>
      <c r="D483" s="74">
        <v>7</v>
      </c>
      <c r="E483" s="75">
        <v>2.6</v>
      </c>
      <c r="F483" s="55">
        <v>7</v>
      </c>
      <c r="G483" s="75">
        <v>2</v>
      </c>
      <c r="H483" s="63">
        <v>203398.64571446017</v>
      </c>
      <c r="I483" s="63">
        <f t="shared" si="291"/>
        <v>209500.60508589397</v>
      </c>
      <c r="J483" s="64">
        <f t="shared" si="292"/>
        <v>261875.75635736744</v>
      </c>
      <c r="K483" s="243">
        <f t="shared" si="266"/>
        <v>0</v>
      </c>
      <c r="L483" s="238"/>
      <c r="M483" s="72">
        <v>1000</v>
      </c>
      <c r="N483" s="175">
        <f t="shared" si="264"/>
        <v>0</v>
      </c>
      <c r="O483" s="178">
        <f t="shared" si="267"/>
        <v>0</v>
      </c>
      <c r="P483" s="177">
        <f t="shared" si="265"/>
        <v>0</v>
      </c>
      <c r="Q483" s="178">
        <f t="shared" si="268"/>
        <v>0</v>
      </c>
      <c r="R483" s="177">
        <f t="shared" si="265"/>
        <v>0</v>
      </c>
      <c r="S483" s="178">
        <f t="shared" si="269"/>
        <v>0</v>
      </c>
      <c r="T483" s="177">
        <f t="shared" si="281"/>
        <v>0</v>
      </c>
      <c r="U483" s="179">
        <f t="shared" si="270"/>
        <v>0</v>
      </c>
      <c r="V483" s="177">
        <f t="shared" si="282"/>
        <v>0</v>
      </c>
      <c r="W483" s="178">
        <f t="shared" si="271"/>
        <v>0</v>
      </c>
      <c r="X483" s="177">
        <f t="shared" si="283"/>
        <v>0</v>
      </c>
      <c r="Y483" s="178">
        <f t="shared" si="272"/>
        <v>0</v>
      </c>
      <c r="Z483" s="177">
        <f t="shared" si="284"/>
        <v>0</v>
      </c>
      <c r="AA483" s="178">
        <f t="shared" si="273"/>
        <v>0</v>
      </c>
      <c r="AB483" s="177">
        <f t="shared" si="285"/>
        <v>0</v>
      </c>
      <c r="AC483" s="178">
        <f t="shared" si="274"/>
        <v>0</v>
      </c>
      <c r="AD483" s="177">
        <f t="shared" si="286"/>
        <v>0</v>
      </c>
      <c r="AE483" s="179">
        <f t="shared" si="275"/>
        <v>0</v>
      </c>
      <c r="AF483" s="177">
        <f t="shared" si="286"/>
        <v>0</v>
      </c>
      <c r="AG483" s="178">
        <f t="shared" si="276"/>
        <v>0</v>
      </c>
      <c r="AH483" s="220">
        <f t="shared" si="287"/>
        <v>0</v>
      </c>
      <c r="AI483" s="179">
        <f t="shared" si="277"/>
        <v>0</v>
      </c>
      <c r="AJ483" s="177">
        <f t="shared" si="288"/>
        <v>0</v>
      </c>
      <c r="AK483" s="178">
        <f t="shared" si="278"/>
        <v>0</v>
      </c>
      <c r="AL483" s="177">
        <f t="shared" si="289"/>
        <v>0</v>
      </c>
      <c r="AM483" s="178">
        <f t="shared" si="279"/>
        <v>0</v>
      </c>
      <c r="AN483" s="220">
        <f t="shared" si="290"/>
        <v>0</v>
      </c>
      <c r="AO483" s="117">
        <f t="shared" si="280"/>
        <v>0</v>
      </c>
    </row>
    <row r="484" spans="1:41" s="65" customFormat="1" ht="15" customHeight="1">
      <c r="A484" s="66">
        <v>18</v>
      </c>
      <c r="B484" s="42">
        <v>25462560</v>
      </c>
      <c r="C484" s="43" t="s">
        <v>461</v>
      </c>
      <c r="D484" s="74">
        <v>7</v>
      </c>
      <c r="E484" s="75">
        <v>2.6</v>
      </c>
      <c r="F484" s="55">
        <v>7</v>
      </c>
      <c r="G484" s="75">
        <v>2.13</v>
      </c>
      <c r="H484" s="63">
        <v>208217.18047975854</v>
      </c>
      <c r="I484" s="63">
        <f t="shared" si="291"/>
        <v>214463.69589415129</v>
      </c>
      <c r="J484" s="64">
        <f t="shared" si="292"/>
        <v>268079.61986768909</v>
      </c>
      <c r="K484" s="243">
        <f t="shared" si="266"/>
        <v>0</v>
      </c>
      <c r="L484" s="238"/>
      <c r="M484" s="72">
        <v>1000</v>
      </c>
      <c r="N484" s="175">
        <f t="shared" si="264"/>
        <v>0</v>
      </c>
      <c r="O484" s="178">
        <f t="shared" si="267"/>
        <v>0</v>
      </c>
      <c r="P484" s="177">
        <f t="shared" si="265"/>
        <v>0</v>
      </c>
      <c r="Q484" s="178">
        <f t="shared" si="268"/>
        <v>0</v>
      </c>
      <c r="R484" s="177">
        <f t="shared" si="265"/>
        <v>0</v>
      </c>
      <c r="S484" s="178">
        <f t="shared" si="269"/>
        <v>0</v>
      </c>
      <c r="T484" s="177">
        <f t="shared" si="281"/>
        <v>0</v>
      </c>
      <c r="U484" s="179">
        <f t="shared" si="270"/>
        <v>0</v>
      </c>
      <c r="V484" s="177">
        <f t="shared" si="282"/>
        <v>0</v>
      </c>
      <c r="W484" s="178">
        <f t="shared" si="271"/>
        <v>0</v>
      </c>
      <c r="X484" s="177">
        <f t="shared" si="283"/>
        <v>0</v>
      </c>
      <c r="Y484" s="178">
        <f t="shared" si="272"/>
        <v>0</v>
      </c>
      <c r="Z484" s="177">
        <f t="shared" si="284"/>
        <v>0</v>
      </c>
      <c r="AA484" s="178">
        <f t="shared" si="273"/>
        <v>0</v>
      </c>
      <c r="AB484" s="177">
        <f t="shared" si="285"/>
        <v>0</v>
      </c>
      <c r="AC484" s="178">
        <f t="shared" si="274"/>
        <v>0</v>
      </c>
      <c r="AD484" s="177">
        <f t="shared" si="286"/>
        <v>0</v>
      </c>
      <c r="AE484" s="179">
        <f t="shared" si="275"/>
        <v>0</v>
      </c>
      <c r="AF484" s="177">
        <f t="shared" si="286"/>
        <v>0</v>
      </c>
      <c r="AG484" s="178">
        <f t="shared" si="276"/>
        <v>0</v>
      </c>
      <c r="AH484" s="220">
        <f t="shared" si="287"/>
        <v>0</v>
      </c>
      <c r="AI484" s="179">
        <f t="shared" si="277"/>
        <v>0</v>
      </c>
      <c r="AJ484" s="177">
        <f t="shared" si="288"/>
        <v>0</v>
      </c>
      <c r="AK484" s="178">
        <f t="shared" si="278"/>
        <v>0</v>
      </c>
      <c r="AL484" s="177">
        <f t="shared" si="289"/>
        <v>0</v>
      </c>
      <c r="AM484" s="178">
        <f t="shared" si="279"/>
        <v>0</v>
      </c>
      <c r="AN484" s="220">
        <f t="shared" si="290"/>
        <v>0</v>
      </c>
      <c r="AO484" s="117">
        <f t="shared" si="280"/>
        <v>0</v>
      </c>
    </row>
    <row r="485" spans="1:41" s="65" customFormat="1" ht="15" customHeight="1">
      <c r="A485" s="66">
        <v>19</v>
      </c>
      <c r="B485" s="42">
        <v>25462561</v>
      </c>
      <c r="C485" s="43" t="s">
        <v>462</v>
      </c>
      <c r="D485" s="74">
        <v>19</v>
      </c>
      <c r="E485" s="75">
        <v>1.82</v>
      </c>
      <c r="F485" s="55">
        <v>7</v>
      </c>
      <c r="G485" s="75">
        <v>2.13</v>
      </c>
      <c r="H485" s="63">
        <v>257066.63905956727</v>
      </c>
      <c r="I485" s="63">
        <f t="shared" si="291"/>
        <v>264778.6382313543</v>
      </c>
      <c r="J485" s="64">
        <f t="shared" si="292"/>
        <v>330973.29778919287</v>
      </c>
      <c r="K485" s="243">
        <f t="shared" si="266"/>
        <v>0</v>
      </c>
      <c r="L485" s="238"/>
      <c r="M485" s="72">
        <v>1000</v>
      </c>
      <c r="N485" s="175">
        <f t="shared" si="264"/>
        <v>0</v>
      </c>
      <c r="O485" s="178">
        <f t="shared" si="267"/>
        <v>0</v>
      </c>
      <c r="P485" s="177">
        <f t="shared" si="265"/>
        <v>0</v>
      </c>
      <c r="Q485" s="178">
        <f t="shared" si="268"/>
        <v>0</v>
      </c>
      <c r="R485" s="177">
        <f t="shared" si="265"/>
        <v>0</v>
      </c>
      <c r="S485" s="178">
        <f t="shared" si="269"/>
        <v>0</v>
      </c>
      <c r="T485" s="177">
        <f t="shared" si="281"/>
        <v>0</v>
      </c>
      <c r="U485" s="179">
        <f t="shared" si="270"/>
        <v>0</v>
      </c>
      <c r="V485" s="177">
        <f t="shared" si="282"/>
        <v>0</v>
      </c>
      <c r="W485" s="178">
        <f t="shared" si="271"/>
        <v>0</v>
      </c>
      <c r="X485" s="177">
        <f t="shared" si="283"/>
        <v>0</v>
      </c>
      <c r="Y485" s="178">
        <f t="shared" si="272"/>
        <v>0</v>
      </c>
      <c r="Z485" s="177">
        <f t="shared" si="284"/>
        <v>0</v>
      </c>
      <c r="AA485" s="178">
        <f t="shared" si="273"/>
        <v>0</v>
      </c>
      <c r="AB485" s="177">
        <f t="shared" si="285"/>
        <v>0</v>
      </c>
      <c r="AC485" s="178">
        <f t="shared" si="274"/>
        <v>0</v>
      </c>
      <c r="AD485" s="177">
        <f t="shared" si="286"/>
        <v>0</v>
      </c>
      <c r="AE485" s="179">
        <f>L485-L485*18/100</f>
        <v>0</v>
      </c>
      <c r="AF485" s="177">
        <f t="shared" si="286"/>
        <v>0</v>
      </c>
      <c r="AG485" s="178">
        <f t="shared" si="276"/>
        <v>0</v>
      </c>
      <c r="AH485" s="220">
        <f t="shared" si="287"/>
        <v>0</v>
      </c>
      <c r="AI485" s="179">
        <f t="shared" si="277"/>
        <v>0</v>
      </c>
      <c r="AJ485" s="177">
        <f t="shared" si="288"/>
        <v>0</v>
      </c>
      <c r="AK485" s="178">
        <f t="shared" si="278"/>
        <v>0</v>
      </c>
      <c r="AL485" s="177">
        <f t="shared" si="289"/>
        <v>0</v>
      </c>
      <c r="AM485" s="178">
        <f t="shared" si="279"/>
        <v>0</v>
      </c>
      <c r="AN485" s="220">
        <f t="shared" si="290"/>
        <v>0</v>
      </c>
      <c r="AO485" s="117">
        <f t="shared" si="280"/>
        <v>0</v>
      </c>
    </row>
    <row r="486" spans="1:41" s="65" customFormat="1" ht="15" customHeight="1">
      <c r="A486" s="66">
        <v>20</v>
      </c>
      <c r="B486" s="42">
        <v>25462562</v>
      </c>
      <c r="C486" s="43" t="s">
        <v>463</v>
      </c>
      <c r="D486" s="74">
        <v>19</v>
      </c>
      <c r="E486" s="75">
        <v>1.82</v>
      </c>
      <c r="F486" s="55">
        <v>7</v>
      </c>
      <c r="G486" s="75">
        <v>2.5099999999999998</v>
      </c>
      <c r="H486" s="63">
        <v>274254.26287643064</v>
      </c>
      <c r="I486" s="63">
        <f t="shared" si="291"/>
        <v>282481.89076272357</v>
      </c>
      <c r="J486" s="64">
        <f t="shared" si="292"/>
        <v>353102.36345340445</v>
      </c>
      <c r="K486" s="243">
        <f t="shared" si="266"/>
        <v>0</v>
      </c>
      <c r="L486" s="238"/>
      <c r="M486" s="72">
        <v>1000</v>
      </c>
      <c r="N486" s="175">
        <f t="shared" si="264"/>
        <v>0</v>
      </c>
      <c r="O486" s="178">
        <f t="shared" si="267"/>
        <v>0</v>
      </c>
      <c r="P486" s="177">
        <f t="shared" si="265"/>
        <v>0</v>
      </c>
      <c r="Q486" s="178">
        <f t="shared" si="268"/>
        <v>0</v>
      </c>
      <c r="R486" s="177">
        <f t="shared" si="265"/>
        <v>0</v>
      </c>
      <c r="S486" s="178">
        <f t="shared" si="269"/>
        <v>0</v>
      </c>
      <c r="T486" s="177">
        <f t="shared" si="281"/>
        <v>0</v>
      </c>
      <c r="U486" s="179">
        <f t="shared" si="270"/>
        <v>0</v>
      </c>
      <c r="V486" s="177">
        <f t="shared" si="282"/>
        <v>0</v>
      </c>
      <c r="W486" s="178">
        <f t="shared" si="271"/>
        <v>0</v>
      </c>
      <c r="X486" s="177">
        <f t="shared" si="283"/>
        <v>0</v>
      </c>
      <c r="Y486" s="178">
        <f t="shared" si="272"/>
        <v>0</v>
      </c>
      <c r="Z486" s="177">
        <f t="shared" si="284"/>
        <v>0</v>
      </c>
      <c r="AA486" s="178">
        <f t="shared" si="273"/>
        <v>0</v>
      </c>
      <c r="AB486" s="177">
        <f t="shared" si="285"/>
        <v>0</v>
      </c>
      <c r="AC486" s="178">
        <f t="shared" si="274"/>
        <v>0</v>
      </c>
      <c r="AD486" s="177">
        <f t="shared" si="286"/>
        <v>0</v>
      </c>
      <c r="AE486" s="179">
        <f t="shared" si="275"/>
        <v>0</v>
      </c>
      <c r="AF486" s="177">
        <f t="shared" si="286"/>
        <v>0</v>
      </c>
      <c r="AG486" s="178">
        <f t="shared" si="276"/>
        <v>0</v>
      </c>
      <c r="AH486" s="220">
        <f t="shared" si="287"/>
        <v>0</v>
      </c>
      <c r="AI486" s="179">
        <f t="shared" si="277"/>
        <v>0</v>
      </c>
      <c r="AJ486" s="177">
        <f t="shared" si="288"/>
        <v>0</v>
      </c>
      <c r="AK486" s="178">
        <f t="shared" si="278"/>
        <v>0</v>
      </c>
      <c r="AL486" s="177">
        <f t="shared" si="289"/>
        <v>0</v>
      </c>
      <c r="AM486" s="178">
        <f t="shared" si="279"/>
        <v>0</v>
      </c>
      <c r="AN486" s="220">
        <f t="shared" si="290"/>
        <v>0</v>
      </c>
      <c r="AO486" s="117">
        <f t="shared" si="280"/>
        <v>0</v>
      </c>
    </row>
    <row r="487" spans="1:41" s="65" customFormat="1" ht="15" customHeight="1">
      <c r="A487" s="66">
        <v>21</v>
      </c>
      <c r="B487" s="42">
        <v>25462563</v>
      </c>
      <c r="C487" s="43" t="s">
        <v>464</v>
      </c>
      <c r="D487" s="74">
        <v>19</v>
      </c>
      <c r="E487" s="75">
        <v>2</v>
      </c>
      <c r="F487" s="55">
        <v>7</v>
      </c>
      <c r="G487" s="75">
        <v>2.2999999999999998</v>
      </c>
      <c r="H487" s="63">
        <v>310922.01042409212</v>
      </c>
      <c r="I487" s="63">
        <f t="shared" si="291"/>
        <v>320249.67073681491</v>
      </c>
      <c r="J487" s="64">
        <f t="shared" si="292"/>
        <v>400312.08842101862</v>
      </c>
      <c r="K487" s="243">
        <f t="shared" si="266"/>
        <v>0</v>
      </c>
      <c r="L487" s="238"/>
      <c r="M487" s="72">
        <v>1000</v>
      </c>
      <c r="N487" s="175">
        <f t="shared" si="264"/>
        <v>0</v>
      </c>
      <c r="O487" s="178">
        <f t="shared" si="267"/>
        <v>0</v>
      </c>
      <c r="P487" s="177">
        <f t="shared" si="265"/>
        <v>0</v>
      </c>
      <c r="Q487" s="178">
        <f t="shared" si="268"/>
        <v>0</v>
      </c>
      <c r="R487" s="177">
        <f t="shared" si="265"/>
        <v>0</v>
      </c>
      <c r="S487" s="178">
        <f t="shared" si="269"/>
        <v>0</v>
      </c>
      <c r="T487" s="177">
        <f t="shared" si="281"/>
        <v>0</v>
      </c>
      <c r="U487" s="179">
        <f t="shared" si="270"/>
        <v>0</v>
      </c>
      <c r="V487" s="177">
        <f t="shared" si="282"/>
        <v>0</v>
      </c>
      <c r="W487" s="178">
        <f t="shared" si="271"/>
        <v>0</v>
      </c>
      <c r="X487" s="177">
        <f t="shared" si="283"/>
        <v>0</v>
      </c>
      <c r="Y487" s="178">
        <f t="shared" si="272"/>
        <v>0</v>
      </c>
      <c r="Z487" s="177">
        <f t="shared" si="284"/>
        <v>0</v>
      </c>
      <c r="AA487" s="178">
        <f t="shared" si="273"/>
        <v>0</v>
      </c>
      <c r="AB487" s="177">
        <f t="shared" si="285"/>
        <v>0</v>
      </c>
      <c r="AC487" s="178">
        <f t="shared" si="274"/>
        <v>0</v>
      </c>
      <c r="AD487" s="177">
        <f t="shared" si="286"/>
        <v>0</v>
      </c>
      <c r="AE487" s="179">
        <f t="shared" si="275"/>
        <v>0</v>
      </c>
      <c r="AF487" s="177">
        <f t="shared" si="286"/>
        <v>0</v>
      </c>
      <c r="AG487" s="178">
        <f t="shared" si="276"/>
        <v>0</v>
      </c>
      <c r="AH487" s="220">
        <f t="shared" si="287"/>
        <v>0</v>
      </c>
      <c r="AI487" s="179">
        <f t="shared" si="277"/>
        <v>0</v>
      </c>
      <c r="AJ487" s="177">
        <f t="shared" si="288"/>
        <v>0</v>
      </c>
      <c r="AK487" s="178">
        <f t="shared" si="278"/>
        <v>0</v>
      </c>
      <c r="AL487" s="177">
        <f t="shared" si="289"/>
        <v>0</v>
      </c>
      <c r="AM487" s="178">
        <f t="shared" si="279"/>
        <v>0</v>
      </c>
      <c r="AN487" s="220">
        <f t="shared" si="290"/>
        <v>0</v>
      </c>
      <c r="AO487" s="117">
        <f t="shared" si="280"/>
        <v>0</v>
      </c>
    </row>
    <row r="488" spans="1:41" s="65" customFormat="1" ht="15" customHeight="1">
      <c r="A488" s="66">
        <v>22</v>
      </c>
      <c r="B488" s="42">
        <v>25462564</v>
      </c>
      <c r="C488" s="43" t="s">
        <v>465</v>
      </c>
      <c r="D488" s="74">
        <v>19</v>
      </c>
      <c r="E488" s="75">
        <v>2</v>
      </c>
      <c r="F488" s="55">
        <v>7</v>
      </c>
      <c r="G488" s="75">
        <v>2.5099999999999998</v>
      </c>
      <c r="H488" s="63">
        <v>318927.61410641752</v>
      </c>
      <c r="I488" s="63">
        <f t="shared" si="291"/>
        <v>328495.44252961007</v>
      </c>
      <c r="J488" s="64">
        <f t="shared" si="292"/>
        <v>410619.30316201254</v>
      </c>
      <c r="K488" s="243">
        <f t="shared" si="266"/>
        <v>0</v>
      </c>
      <c r="L488" s="238"/>
      <c r="M488" s="72">
        <v>1000</v>
      </c>
      <c r="N488" s="175">
        <f t="shared" si="264"/>
        <v>0</v>
      </c>
      <c r="O488" s="178">
        <f t="shared" si="267"/>
        <v>0</v>
      </c>
      <c r="P488" s="177">
        <f t="shared" si="265"/>
        <v>0</v>
      </c>
      <c r="Q488" s="178">
        <f t="shared" si="268"/>
        <v>0</v>
      </c>
      <c r="R488" s="177">
        <f t="shared" si="265"/>
        <v>0</v>
      </c>
      <c r="S488" s="178">
        <f t="shared" si="269"/>
        <v>0</v>
      </c>
      <c r="T488" s="177">
        <f t="shared" si="281"/>
        <v>0</v>
      </c>
      <c r="U488" s="179">
        <f t="shared" si="270"/>
        <v>0</v>
      </c>
      <c r="V488" s="177">
        <f t="shared" si="282"/>
        <v>0</v>
      </c>
      <c r="W488" s="178">
        <f t="shared" si="271"/>
        <v>0</v>
      </c>
      <c r="X488" s="177">
        <f t="shared" si="283"/>
        <v>0</v>
      </c>
      <c r="Y488" s="178">
        <f t="shared" si="272"/>
        <v>0</v>
      </c>
      <c r="Z488" s="177">
        <f t="shared" si="284"/>
        <v>0</v>
      </c>
      <c r="AA488" s="178">
        <f t="shared" si="273"/>
        <v>0</v>
      </c>
      <c r="AB488" s="177">
        <f t="shared" si="285"/>
        <v>0</v>
      </c>
      <c r="AC488" s="178">
        <f t="shared" si="274"/>
        <v>0</v>
      </c>
      <c r="AD488" s="177">
        <f t="shared" si="286"/>
        <v>0</v>
      </c>
      <c r="AE488" s="179">
        <f t="shared" si="275"/>
        <v>0</v>
      </c>
      <c r="AF488" s="177">
        <f t="shared" si="286"/>
        <v>0</v>
      </c>
      <c r="AG488" s="178">
        <f t="shared" si="276"/>
        <v>0</v>
      </c>
      <c r="AH488" s="220">
        <f t="shared" si="287"/>
        <v>0</v>
      </c>
      <c r="AI488" s="179">
        <f t="shared" si="277"/>
        <v>0</v>
      </c>
      <c r="AJ488" s="177">
        <f t="shared" si="288"/>
        <v>0</v>
      </c>
      <c r="AK488" s="178">
        <f t="shared" si="278"/>
        <v>0</v>
      </c>
      <c r="AL488" s="177">
        <f t="shared" si="289"/>
        <v>0</v>
      </c>
      <c r="AM488" s="178">
        <f t="shared" si="279"/>
        <v>0</v>
      </c>
      <c r="AN488" s="220">
        <f t="shared" si="290"/>
        <v>0</v>
      </c>
      <c r="AO488" s="117">
        <f t="shared" si="280"/>
        <v>0</v>
      </c>
    </row>
    <row r="489" spans="1:41" s="65" customFormat="1" ht="15" customHeight="1">
      <c r="A489" s="66">
        <v>23</v>
      </c>
      <c r="B489" s="42">
        <v>25462565</v>
      </c>
      <c r="C489" s="43" t="s">
        <v>466</v>
      </c>
      <c r="D489" s="74">
        <v>19</v>
      </c>
      <c r="E489" s="75">
        <v>2.13</v>
      </c>
      <c r="F489" s="55">
        <v>7</v>
      </c>
      <c r="G489" s="75">
        <v>2.5099999999999998</v>
      </c>
      <c r="H489" s="63">
        <v>348898.35257059871</v>
      </c>
      <c r="I489" s="63">
        <f t="shared" si="291"/>
        <v>359365.30314771668</v>
      </c>
      <c r="J489" s="64">
        <f t="shared" si="292"/>
        <v>449206.62893464585</v>
      </c>
      <c r="K489" s="243">
        <f t="shared" si="266"/>
        <v>0</v>
      </c>
      <c r="L489" s="238"/>
      <c r="M489" s="72">
        <v>1000</v>
      </c>
      <c r="N489" s="175">
        <f t="shared" si="264"/>
        <v>0</v>
      </c>
      <c r="O489" s="178">
        <f t="shared" si="267"/>
        <v>0</v>
      </c>
      <c r="P489" s="177">
        <f t="shared" si="265"/>
        <v>0</v>
      </c>
      <c r="Q489" s="178">
        <f t="shared" si="268"/>
        <v>0</v>
      </c>
      <c r="R489" s="177">
        <f t="shared" si="265"/>
        <v>0</v>
      </c>
      <c r="S489" s="178">
        <f t="shared" si="269"/>
        <v>0</v>
      </c>
      <c r="T489" s="177">
        <f t="shared" si="281"/>
        <v>0</v>
      </c>
      <c r="U489" s="179">
        <f t="shared" si="270"/>
        <v>0</v>
      </c>
      <c r="V489" s="177">
        <f t="shared" si="282"/>
        <v>0</v>
      </c>
      <c r="W489" s="178">
        <f t="shared" si="271"/>
        <v>0</v>
      </c>
      <c r="X489" s="177">
        <f t="shared" si="283"/>
        <v>0</v>
      </c>
      <c r="Y489" s="178">
        <f t="shared" si="272"/>
        <v>0</v>
      </c>
      <c r="Z489" s="177">
        <f t="shared" si="284"/>
        <v>0</v>
      </c>
      <c r="AA489" s="178">
        <f t="shared" si="273"/>
        <v>0</v>
      </c>
      <c r="AB489" s="177">
        <f t="shared" si="285"/>
        <v>0</v>
      </c>
      <c r="AC489" s="178">
        <f t="shared" si="274"/>
        <v>0</v>
      </c>
      <c r="AD489" s="177">
        <f t="shared" si="286"/>
        <v>0</v>
      </c>
      <c r="AE489" s="179">
        <f t="shared" si="275"/>
        <v>0</v>
      </c>
      <c r="AF489" s="177">
        <f t="shared" si="286"/>
        <v>0</v>
      </c>
      <c r="AG489" s="178">
        <f t="shared" si="276"/>
        <v>0</v>
      </c>
      <c r="AH489" s="220">
        <f t="shared" si="287"/>
        <v>0</v>
      </c>
      <c r="AI489" s="179">
        <f t="shared" si="277"/>
        <v>0</v>
      </c>
      <c r="AJ489" s="177">
        <f t="shared" si="288"/>
        <v>0</v>
      </c>
      <c r="AK489" s="178">
        <f t="shared" si="278"/>
        <v>0</v>
      </c>
      <c r="AL489" s="177">
        <f t="shared" si="289"/>
        <v>0</v>
      </c>
      <c r="AM489" s="178">
        <f t="shared" si="279"/>
        <v>0</v>
      </c>
      <c r="AN489" s="220">
        <f t="shared" si="290"/>
        <v>0</v>
      </c>
      <c r="AO489" s="117">
        <f t="shared" si="280"/>
        <v>0</v>
      </c>
    </row>
    <row r="490" spans="1:41" s="65" customFormat="1" ht="15" customHeight="1">
      <c r="A490" s="66">
        <v>24</v>
      </c>
      <c r="B490" s="42">
        <v>25462566</v>
      </c>
      <c r="C490" s="43" t="s">
        <v>467</v>
      </c>
      <c r="D490" s="74">
        <v>19</v>
      </c>
      <c r="E490" s="75">
        <v>2.13</v>
      </c>
      <c r="F490" s="55">
        <v>19</v>
      </c>
      <c r="G490" s="75">
        <v>1.82</v>
      </c>
      <c r="H490" s="63">
        <v>369399.67701961426</v>
      </c>
      <c r="I490" s="63">
        <f t="shared" si="291"/>
        <v>380481.6673302027</v>
      </c>
      <c r="J490" s="64">
        <f t="shared" si="292"/>
        <v>475602.08416275337</v>
      </c>
      <c r="K490" s="243">
        <f t="shared" si="266"/>
        <v>0</v>
      </c>
      <c r="L490" s="238"/>
      <c r="M490" s="72">
        <v>1000</v>
      </c>
      <c r="N490" s="175">
        <f t="shared" si="264"/>
        <v>0</v>
      </c>
      <c r="O490" s="178">
        <f t="shared" si="267"/>
        <v>0</v>
      </c>
      <c r="P490" s="177">
        <f t="shared" si="265"/>
        <v>0</v>
      </c>
      <c r="Q490" s="178">
        <f t="shared" si="268"/>
        <v>0</v>
      </c>
      <c r="R490" s="177">
        <f t="shared" si="265"/>
        <v>0</v>
      </c>
      <c r="S490" s="178">
        <f t="shared" si="269"/>
        <v>0</v>
      </c>
      <c r="T490" s="177">
        <f t="shared" si="281"/>
        <v>0</v>
      </c>
      <c r="U490" s="179">
        <f t="shared" si="270"/>
        <v>0</v>
      </c>
      <c r="V490" s="177">
        <f t="shared" si="282"/>
        <v>0</v>
      </c>
      <c r="W490" s="178">
        <f t="shared" si="271"/>
        <v>0</v>
      </c>
      <c r="X490" s="177">
        <f t="shared" si="283"/>
        <v>0</v>
      </c>
      <c r="Y490" s="178">
        <f t="shared" si="272"/>
        <v>0</v>
      </c>
      <c r="Z490" s="177">
        <f t="shared" si="284"/>
        <v>0</v>
      </c>
      <c r="AA490" s="178">
        <f t="shared" si="273"/>
        <v>0</v>
      </c>
      <c r="AB490" s="177">
        <f t="shared" si="285"/>
        <v>0</v>
      </c>
      <c r="AC490" s="178">
        <f t="shared" si="274"/>
        <v>0</v>
      </c>
      <c r="AD490" s="177">
        <f t="shared" si="286"/>
        <v>0</v>
      </c>
      <c r="AE490" s="179">
        <f t="shared" si="275"/>
        <v>0</v>
      </c>
      <c r="AF490" s="177">
        <f t="shared" si="286"/>
        <v>0</v>
      </c>
      <c r="AG490" s="178">
        <f t="shared" si="276"/>
        <v>0</v>
      </c>
      <c r="AH490" s="220">
        <f t="shared" si="287"/>
        <v>0</v>
      </c>
      <c r="AI490" s="179">
        <f t="shared" si="277"/>
        <v>0</v>
      </c>
      <c r="AJ490" s="177">
        <f t="shared" si="288"/>
        <v>0</v>
      </c>
      <c r="AK490" s="178">
        <f t="shared" si="278"/>
        <v>0</v>
      </c>
      <c r="AL490" s="177">
        <f t="shared" si="289"/>
        <v>0</v>
      </c>
      <c r="AM490" s="178">
        <f t="shared" si="279"/>
        <v>0</v>
      </c>
      <c r="AN490" s="220">
        <f t="shared" si="290"/>
        <v>0</v>
      </c>
      <c r="AO490" s="117">
        <f t="shared" si="280"/>
        <v>0</v>
      </c>
    </row>
    <row r="491" spans="1:41" s="65" customFormat="1" ht="15" customHeight="1">
      <c r="A491" s="66">
        <v>25</v>
      </c>
      <c r="B491" s="42">
        <v>25462567</v>
      </c>
      <c r="C491" s="43" t="s">
        <v>468</v>
      </c>
      <c r="D491" s="74">
        <v>19</v>
      </c>
      <c r="E491" s="75">
        <v>2.25</v>
      </c>
      <c r="F491" s="55">
        <v>7</v>
      </c>
      <c r="G491" s="75">
        <v>2.6</v>
      </c>
      <c r="H491" s="63">
        <v>385123.70295360824</v>
      </c>
      <c r="I491" s="63">
        <f t="shared" si="291"/>
        <v>396677.41404221649</v>
      </c>
      <c r="J491" s="64">
        <f t="shared" si="292"/>
        <v>495846.76755277062</v>
      </c>
      <c r="K491" s="243">
        <f t="shared" si="266"/>
        <v>0</v>
      </c>
      <c r="L491" s="238"/>
      <c r="M491" s="72">
        <v>1000</v>
      </c>
      <c r="N491" s="175">
        <f t="shared" si="264"/>
        <v>0</v>
      </c>
      <c r="O491" s="178">
        <f t="shared" si="267"/>
        <v>0</v>
      </c>
      <c r="P491" s="177">
        <f t="shared" si="265"/>
        <v>0</v>
      </c>
      <c r="Q491" s="178">
        <f t="shared" si="268"/>
        <v>0</v>
      </c>
      <c r="R491" s="177">
        <f t="shared" si="265"/>
        <v>0</v>
      </c>
      <c r="S491" s="178">
        <f t="shared" si="269"/>
        <v>0</v>
      </c>
      <c r="T491" s="177">
        <f t="shared" si="281"/>
        <v>0</v>
      </c>
      <c r="U491" s="179">
        <f t="shared" si="270"/>
        <v>0</v>
      </c>
      <c r="V491" s="177">
        <f t="shared" si="282"/>
        <v>0</v>
      </c>
      <c r="W491" s="178">
        <f t="shared" si="271"/>
        <v>0</v>
      </c>
      <c r="X491" s="177">
        <f t="shared" si="283"/>
        <v>0</v>
      </c>
      <c r="Y491" s="178">
        <f t="shared" si="272"/>
        <v>0</v>
      </c>
      <c r="Z491" s="177">
        <f t="shared" si="284"/>
        <v>0</v>
      </c>
      <c r="AA491" s="178">
        <f t="shared" si="273"/>
        <v>0</v>
      </c>
      <c r="AB491" s="177">
        <f t="shared" si="285"/>
        <v>0</v>
      </c>
      <c r="AC491" s="178">
        <f t="shared" si="274"/>
        <v>0</v>
      </c>
      <c r="AD491" s="177">
        <f t="shared" si="286"/>
        <v>0</v>
      </c>
      <c r="AE491" s="179">
        <f t="shared" si="275"/>
        <v>0</v>
      </c>
      <c r="AF491" s="177">
        <f t="shared" si="286"/>
        <v>0</v>
      </c>
      <c r="AG491" s="178">
        <f t="shared" si="276"/>
        <v>0</v>
      </c>
      <c r="AH491" s="220">
        <f t="shared" si="287"/>
        <v>0</v>
      </c>
      <c r="AI491" s="179">
        <f t="shared" si="277"/>
        <v>0</v>
      </c>
      <c r="AJ491" s="177">
        <f t="shared" si="288"/>
        <v>0</v>
      </c>
      <c r="AK491" s="178">
        <f t="shared" si="278"/>
        <v>0</v>
      </c>
      <c r="AL491" s="177">
        <f t="shared" si="289"/>
        <v>0</v>
      </c>
      <c r="AM491" s="178">
        <f t="shared" si="279"/>
        <v>0</v>
      </c>
      <c r="AN491" s="220">
        <f t="shared" si="290"/>
        <v>0</v>
      </c>
      <c r="AO491" s="117">
        <f t="shared" si="280"/>
        <v>0</v>
      </c>
    </row>
    <row r="492" spans="1:41" s="65" customFormat="1" ht="15" customHeight="1">
      <c r="A492" s="66">
        <v>26</v>
      </c>
      <c r="B492" s="42">
        <v>25462568</v>
      </c>
      <c r="C492" s="43" t="s">
        <v>469</v>
      </c>
      <c r="D492" s="74">
        <v>19</v>
      </c>
      <c r="E492" s="75">
        <v>2.2999999999999998</v>
      </c>
      <c r="F492" s="55">
        <v>19</v>
      </c>
      <c r="G492" s="75">
        <v>1.82</v>
      </c>
      <c r="H492" s="63">
        <v>416899.05235149758</v>
      </c>
      <c r="I492" s="63">
        <f t="shared" si="291"/>
        <v>429406.02392204251</v>
      </c>
      <c r="J492" s="64">
        <f t="shared" si="292"/>
        <v>536757.52990255307</v>
      </c>
      <c r="K492" s="243">
        <f t="shared" si="266"/>
        <v>0</v>
      </c>
      <c r="L492" s="238"/>
      <c r="M492" s="72">
        <v>500</v>
      </c>
      <c r="N492" s="175">
        <f t="shared" si="264"/>
        <v>0</v>
      </c>
      <c r="O492" s="178">
        <f t="shared" si="267"/>
        <v>0</v>
      </c>
      <c r="P492" s="177">
        <f t="shared" si="265"/>
        <v>0</v>
      </c>
      <c r="Q492" s="178">
        <f t="shared" si="268"/>
        <v>0</v>
      </c>
      <c r="R492" s="177">
        <f t="shared" si="265"/>
        <v>0</v>
      </c>
      <c r="S492" s="178">
        <f t="shared" si="269"/>
        <v>0</v>
      </c>
      <c r="T492" s="177">
        <f t="shared" si="281"/>
        <v>0</v>
      </c>
      <c r="U492" s="179">
        <f t="shared" si="270"/>
        <v>0</v>
      </c>
      <c r="V492" s="177">
        <f t="shared" si="282"/>
        <v>0</v>
      </c>
      <c r="W492" s="178">
        <f t="shared" si="271"/>
        <v>0</v>
      </c>
      <c r="X492" s="177">
        <f t="shared" si="283"/>
        <v>0</v>
      </c>
      <c r="Y492" s="178">
        <f t="shared" si="272"/>
        <v>0</v>
      </c>
      <c r="Z492" s="177">
        <f t="shared" si="284"/>
        <v>0</v>
      </c>
      <c r="AA492" s="178">
        <f t="shared" si="273"/>
        <v>0</v>
      </c>
      <c r="AB492" s="177">
        <f t="shared" si="285"/>
        <v>0</v>
      </c>
      <c r="AC492" s="178">
        <f t="shared" si="274"/>
        <v>0</v>
      </c>
      <c r="AD492" s="177">
        <f t="shared" si="286"/>
        <v>0</v>
      </c>
      <c r="AE492" s="179">
        <f t="shared" si="275"/>
        <v>0</v>
      </c>
      <c r="AF492" s="177">
        <f t="shared" si="286"/>
        <v>0</v>
      </c>
      <c r="AG492" s="178">
        <f t="shared" si="276"/>
        <v>0</v>
      </c>
      <c r="AH492" s="220">
        <f t="shared" si="287"/>
        <v>0</v>
      </c>
      <c r="AI492" s="179">
        <f t="shared" si="277"/>
        <v>0</v>
      </c>
      <c r="AJ492" s="177">
        <f t="shared" si="288"/>
        <v>0</v>
      </c>
      <c r="AK492" s="178">
        <f t="shared" si="278"/>
        <v>0</v>
      </c>
      <c r="AL492" s="177">
        <f t="shared" si="289"/>
        <v>0</v>
      </c>
      <c r="AM492" s="178">
        <f t="shared" si="279"/>
        <v>0</v>
      </c>
      <c r="AN492" s="220">
        <f t="shared" si="290"/>
        <v>0</v>
      </c>
      <c r="AO492" s="117">
        <f t="shared" si="280"/>
        <v>0</v>
      </c>
    </row>
    <row r="493" spans="1:41" s="65" customFormat="1" ht="15" customHeight="1">
      <c r="A493" s="66">
        <v>27</v>
      </c>
      <c r="B493" s="42">
        <v>25462569</v>
      </c>
      <c r="C493" s="43" t="s">
        <v>470</v>
      </c>
      <c r="D493" s="74">
        <v>19</v>
      </c>
      <c r="E493" s="75">
        <v>2.5099999999999998</v>
      </c>
      <c r="F493" s="55">
        <v>19</v>
      </c>
      <c r="G493" s="75">
        <v>1.82</v>
      </c>
      <c r="H493" s="63">
        <v>478765.85896516929</v>
      </c>
      <c r="I493" s="63">
        <f t="shared" si="291"/>
        <v>493128.83473412436</v>
      </c>
      <c r="J493" s="64">
        <f t="shared" si="292"/>
        <v>616411.0434176554</v>
      </c>
      <c r="K493" s="243">
        <f t="shared" si="266"/>
        <v>0</v>
      </c>
      <c r="L493" s="238"/>
      <c r="M493" s="72">
        <v>500</v>
      </c>
      <c r="N493" s="175">
        <f t="shared" si="264"/>
        <v>0</v>
      </c>
      <c r="O493" s="178">
        <f t="shared" si="267"/>
        <v>0</v>
      </c>
      <c r="P493" s="177">
        <f t="shared" si="265"/>
        <v>0</v>
      </c>
      <c r="Q493" s="178">
        <f t="shared" si="268"/>
        <v>0</v>
      </c>
      <c r="R493" s="177">
        <f t="shared" si="265"/>
        <v>0</v>
      </c>
      <c r="S493" s="178">
        <f t="shared" si="269"/>
        <v>0</v>
      </c>
      <c r="T493" s="177">
        <f t="shared" si="281"/>
        <v>0</v>
      </c>
      <c r="U493" s="179">
        <f t="shared" si="270"/>
        <v>0</v>
      </c>
      <c r="V493" s="177">
        <f t="shared" si="282"/>
        <v>0</v>
      </c>
      <c r="W493" s="178">
        <f t="shared" si="271"/>
        <v>0</v>
      </c>
      <c r="X493" s="177">
        <f t="shared" si="283"/>
        <v>0</v>
      </c>
      <c r="Y493" s="178">
        <f t="shared" si="272"/>
        <v>0</v>
      </c>
      <c r="Z493" s="177">
        <f t="shared" si="284"/>
        <v>0</v>
      </c>
      <c r="AA493" s="178">
        <f t="shared" si="273"/>
        <v>0</v>
      </c>
      <c r="AB493" s="177">
        <f t="shared" si="285"/>
        <v>0</v>
      </c>
      <c r="AC493" s="178">
        <f t="shared" si="274"/>
        <v>0</v>
      </c>
      <c r="AD493" s="177">
        <f t="shared" si="286"/>
        <v>0</v>
      </c>
      <c r="AE493" s="179">
        <f t="shared" si="275"/>
        <v>0</v>
      </c>
      <c r="AF493" s="177">
        <f t="shared" si="286"/>
        <v>0</v>
      </c>
      <c r="AG493" s="178">
        <f t="shared" si="276"/>
        <v>0</v>
      </c>
      <c r="AH493" s="220">
        <f t="shared" si="287"/>
        <v>0</v>
      </c>
      <c r="AI493" s="179">
        <f t="shared" si="277"/>
        <v>0</v>
      </c>
      <c r="AJ493" s="177">
        <f t="shared" si="288"/>
        <v>0</v>
      </c>
      <c r="AK493" s="178">
        <f t="shared" si="278"/>
        <v>0</v>
      </c>
      <c r="AL493" s="177">
        <f t="shared" si="289"/>
        <v>0</v>
      </c>
      <c r="AM493" s="178">
        <f t="shared" si="279"/>
        <v>0</v>
      </c>
      <c r="AN493" s="220">
        <f t="shared" si="290"/>
        <v>0</v>
      </c>
      <c r="AO493" s="117">
        <f t="shared" si="280"/>
        <v>0</v>
      </c>
    </row>
    <row r="494" spans="1:41" s="65" customFormat="1" ht="15" customHeight="1">
      <c r="A494" s="66">
        <v>28</v>
      </c>
      <c r="B494" s="42">
        <v>25462570</v>
      </c>
      <c r="C494" s="43" t="s">
        <v>471</v>
      </c>
      <c r="D494" s="74">
        <v>19</v>
      </c>
      <c r="E494" s="75">
        <v>2.5099999999999998</v>
      </c>
      <c r="F494" s="55">
        <v>19</v>
      </c>
      <c r="G494" s="75">
        <v>2.13</v>
      </c>
      <c r="H494" s="63">
        <v>504588.93041848758</v>
      </c>
      <c r="I494" s="63">
        <f t="shared" si="291"/>
        <v>519726.59833104222</v>
      </c>
      <c r="J494" s="64">
        <f t="shared" si="292"/>
        <v>649658.24791380274</v>
      </c>
      <c r="K494" s="243">
        <f t="shared" si="266"/>
        <v>0</v>
      </c>
      <c r="L494" s="238"/>
      <c r="M494" s="72">
        <v>500</v>
      </c>
      <c r="N494" s="175">
        <f t="shared" si="264"/>
        <v>0</v>
      </c>
      <c r="O494" s="178">
        <f t="shared" si="267"/>
        <v>0</v>
      </c>
      <c r="P494" s="177">
        <f t="shared" si="265"/>
        <v>0</v>
      </c>
      <c r="Q494" s="178">
        <f t="shared" si="268"/>
        <v>0</v>
      </c>
      <c r="R494" s="177">
        <f t="shared" si="265"/>
        <v>0</v>
      </c>
      <c r="S494" s="178">
        <f t="shared" si="269"/>
        <v>0</v>
      </c>
      <c r="T494" s="177">
        <f t="shared" si="281"/>
        <v>0</v>
      </c>
      <c r="U494" s="179">
        <f t="shared" si="270"/>
        <v>0</v>
      </c>
      <c r="V494" s="177">
        <f t="shared" si="282"/>
        <v>0</v>
      </c>
      <c r="W494" s="178">
        <f t="shared" si="271"/>
        <v>0</v>
      </c>
      <c r="X494" s="177">
        <f t="shared" si="283"/>
        <v>0</v>
      </c>
      <c r="Y494" s="178">
        <f t="shared" si="272"/>
        <v>0</v>
      </c>
      <c r="Z494" s="177">
        <f t="shared" si="284"/>
        <v>0</v>
      </c>
      <c r="AA494" s="178">
        <f t="shared" si="273"/>
        <v>0</v>
      </c>
      <c r="AB494" s="177">
        <f t="shared" si="285"/>
        <v>0</v>
      </c>
      <c r="AC494" s="178">
        <f t="shared" si="274"/>
        <v>0</v>
      </c>
      <c r="AD494" s="177">
        <f t="shared" si="286"/>
        <v>0</v>
      </c>
      <c r="AE494" s="179">
        <f t="shared" si="275"/>
        <v>0</v>
      </c>
      <c r="AF494" s="177">
        <f t="shared" si="286"/>
        <v>0</v>
      </c>
      <c r="AG494" s="178">
        <f t="shared" si="276"/>
        <v>0</v>
      </c>
      <c r="AH494" s="220">
        <f t="shared" si="287"/>
        <v>0</v>
      </c>
      <c r="AI494" s="179">
        <f t="shared" si="277"/>
        <v>0</v>
      </c>
      <c r="AJ494" s="177">
        <f t="shared" si="288"/>
        <v>0</v>
      </c>
      <c r="AK494" s="178">
        <f t="shared" si="278"/>
        <v>0</v>
      </c>
      <c r="AL494" s="177">
        <f t="shared" si="289"/>
        <v>0</v>
      </c>
      <c r="AM494" s="178">
        <f t="shared" si="279"/>
        <v>0</v>
      </c>
      <c r="AN494" s="220">
        <f t="shared" si="290"/>
        <v>0</v>
      </c>
      <c r="AO494" s="117">
        <f t="shared" si="280"/>
        <v>0</v>
      </c>
    </row>
    <row r="495" spans="1:41" s="65" customFormat="1" ht="15" customHeight="1">
      <c r="A495" s="66">
        <v>29</v>
      </c>
      <c r="B495" s="42">
        <v>25462571</v>
      </c>
      <c r="C495" s="43" t="s">
        <v>472</v>
      </c>
      <c r="D495" s="74">
        <v>19</v>
      </c>
      <c r="E495" s="75">
        <v>2.6</v>
      </c>
      <c r="F495" s="55">
        <v>19</v>
      </c>
      <c r="G495" s="75">
        <v>1.82</v>
      </c>
      <c r="H495" s="63">
        <v>507055.62303103344</v>
      </c>
      <c r="I495" s="63">
        <f t="shared" si="291"/>
        <v>522267.29172196443</v>
      </c>
      <c r="J495" s="64">
        <f t="shared" si="292"/>
        <v>652834.11465245555</v>
      </c>
      <c r="K495" s="243">
        <f t="shared" si="266"/>
        <v>0</v>
      </c>
      <c r="L495" s="238"/>
      <c r="M495" s="72">
        <v>500</v>
      </c>
      <c r="N495" s="175">
        <f t="shared" si="264"/>
        <v>0</v>
      </c>
      <c r="O495" s="178">
        <f t="shared" si="267"/>
        <v>0</v>
      </c>
      <c r="P495" s="177">
        <f t="shared" si="265"/>
        <v>0</v>
      </c>
      <c r="Q495" s="178">
        <f t="shared" si="268"/>
        <v>0</v>
      </c>
      <c r="R495" s="177">
        <f t="shared" si="265"/>
        <v>0</v>
      </c>
      <c r="S495" s="178">
        <f t="shared" si="269"/>
        <v>0</v>
      </c>
      <c r="T495" s="177">
        <f t="shared" si="281"/>
        <v>0</v>
      </c>
      <c r="U495" s="179">
        <f t="shared" si="270"/>
        <v>0</v>
      </c>
      <c r="V495" s="177">
        <f t="shared" si="282"/>
        <v>0</v>
      </c>
      <c r="W495" s="178">
        <f t="shared" si="271"/>
        <v>0</v>
      </c>
      <c r="X495" s="177">
        <f t="shared" si="283"/>
        <v>0</v>
      </c>
      <c r="Y495" s="178">
        <f t="shared" si="272"/>
        <v>0</v>
      </c>
      <c r="Z495" s="177">
        <f t="shared" si="284"/>
        <v>0</v>
      </c>
      <c r="AA495" s="178">
        <f t="shared" si="273"/>
        <v>0</v>
      </c>
      <c r="AB495" s="177">
        <f t="shared" si="285"/>
        <v>0</v>
      </c>
      <c r="AC495" s="178">
        <f t="shared" si="274"/>
        <v>0</v>
      </c>
      <c r="AD495" s="177">
        <f t="shared" si="286"/>
        <v>0</v>
      </c>
      <c r="AE495" s="179">
        <f t="shared" si="275"/>
        <v>0</v>
      </c>
      <c r="AF495" s="177">
        <f t="shared" si="286"/>
        <v>0</v>
      </c>
      <c r="AG495" s="178">
        <f t="shared" si="276"/>
        <v>0</v>
      </c>
      <c r="AH495" s="220">
        <f t="shared" si="287"/>
        <v>0</v>
      </c>
      <c r="AI495" s="179">
        <f t="shared" si="277"/>
        <v>0</v>
      </c>
      <c r="AJ495" s="177">
        <f t="shared" si="288"/>
        <v>0</v>
      </c>
      <c r="AK495" s="178">
        <f t="shared" si="278"/>
        <v>0</v>
      </c>
      <c r="AL495" s="177">
        <f t="shared" si="289"/>
        <v>0</v>
      </c>
      <c r="AM495" s="178">
        <f t="shared" si="279"/>
        <v>0</v>
      </c>
      <c r="AN495" s="220">
        <f t="shared" si="290"/>
        <v>0</v>
      </c>
      <c r="AO495" s="117">
        <f t="shared" si="280"/>
        <v>0</v>
      </c>
    </row>
    <row r="496" spans="1:41" s="65" customFormat="1" ht="15" customHeight="1">
      <c r="A496" s="66">
        <v>30</v>
      </c>
      <c r="B496" s="42">
        <v>25462572</v>
      </c>
      <c r="C496" s="43" t="s">
        <v>473</v>
      </c>
      <c r="D496" s="74">
        <v>37</v>
      </c>
      <c r="E496" s="75">
        <v>2.0099999999999998</v>
      </c>
      <c r="F496" s="55">
        <v>19</v>
      </c>
      <c r="G496" s="75">
        <v>2</v>
      </c>
      <c r="H496" s="63">
        <v>584980.65087338665</v>
      </c>
      <c r="I496" s="63">
        <f t="shared" si="291"/>
        <v>602530.07039958832</v>
      </c>
      <c r="J496" s="64">
        <f t="shared" si="292"/>
        <v>753162.58799948532</v>
      </c>
      <c r="K496" s="243">
        <f t="shared" si="266"/>
        <v>0</v>
      </c>
      <c r="L496" s="238"/>
      <c r="M496" s="72">
        <v>500</v>
      </c>
      <c r="N496" s="175">
        <f t="shared" si="264"/>
        <v>0</v>
      </c>
      <c r="O496" s="178">
        <f t="shared" si="267"/>
        <v>0</v>
      </c>
      <c r="P496" s="177">
        <f t="shared" si="265"/>
        <v>0</v>
      </c>
      <c r="Q496" s="178">
        <f t="shared" si="268"/>
        <v>0</v>
      </c>
      <c r="R496" s="177">
        <f t="shared" si="265"/>
        <v>0</v>
      </c>
      <c r="S496" s="178">
        <f t="shared" si="269"/>
        <v>0</v>
      </c>
      <c r="T496" s="177">
        <f t="shared" si="281"/>
        <v>0</v>
      </c>
      <c r="U496" s="179">
        <f t="shared" si="270"/>
        <v>0</v>
      </c>
      <c r="V496" s="177">
        <f t="shared" si="282"/>
        <v>0</v>
      </c>
      <c r="W496" s="178">
        <f t="shared" si="271"/>
        <v>0</v>
      </c>
      <c r="X496" s="177">
        <f t="shared" si="283"/>
        <v>0</v>
      </c>
      <c r="Y496" s="178">
        <f t="shared" si="272"/>
        <v>0</v>
      </c>
      <c r="Z496" s="177">
        <f t="shared" si="284"/>
        <v>0</v>
      </c>
      <c r="AA496" s="178">
        <f t="shared" si="273"/>
        <v>0</v>
      </c>
      <c r="AB496" s="177">
        <f t="shared" si="285"/>
        <v>0</v>
      </c>
      <c r="AC496" s="178">
        <f t="shared" si="274"/>
        <v>0</v>
      </c>
      <c r="AD496" s="177">
        <f t="shared" si="286"/>
        <v>0</v>
      </c>
      <c r="AE496" s="179">
        <f t="shared" si="275"/>
        <v>0</v>
      </c>
      <c r="AF496" s="177">
        <f t="shared" si="286"/>
        <v>0</v>
      </c>
      <c r="AG496" s="178">
        <f t="shared" si="276"/>
        <v>0</v>
      </c>
      <c r="AH496" s="220">
        <f t="shared" si="287"/>
        <v>0</v>
      </c>
      <c r="AI496" s="179">
        <f t="shared" si="277"/>
        <v>0</v>
      </c>
      <c r="AJ496" s="177">
        <f t="shared" si="288"/>
        <v>0</v>
      </c>
      <c r="AK496" s="178">
        <f t="shared" si="278"/>
        <v>0</v>
      </c>
      <c r="AL496" s="177">
        <f t="shared" si="289"/>
        <v>0</v>
      </c>
      <c r="AM496" s="178">
        <f t="shared" si="279"/>
        <v>0</v>
      </c>
      <c r="AN496" s="220">
        <f t="shared" si="290"/>
        <v>0</v>
      </c>
      <c r="AO496" s="117">
        <f t="shared" si="280"/>
        <v>0</v>
      </c>
    </row>
    <row r="497" spans="1:41" s="65" customFormat="1" ht="15" customHeight="1">
      <c r="A497" s="66">
        <v>31</v>
      </c>
      <c r="B497" s="42">
        <v>25462573</v>
      </c>
      <c r="C497" s="43" t="s">
        <v>474</v>
      </c>
      <c r="D497" s="74">
        <v>37</v>
      </c>
      <c r="E497" s="75">
        <v>2.0099999999999998</v>
      </c>
      <c r="F497" s="55">
        <v>19</v>
      </c>
      <c r="G497" s="75">
        <v>2</v>
      </c>
      <c r="H497" s="63">
        <v>591811.23649041436</v>
      </c>
      <c r="I497" s="63">
        <f t="shared" si="291"/>
        <v>609565.57358512678</v>
      </c>
      <c r="J497" s="64">
        <f t="shared" si="292"/>
        <v>761956.96698140842</v>
      </c>
      <c r="K497" s="243">
        <f t="shared" si="266"/>
        <v>0</v>
      </c>
      <c r="L497" s="238"/>
      <c r="M497" s="72">
        <v>500</v>
      </c>
      <c r="N497" s="175">
        <f t="shared" si="264"/>
        <v>0</v>
      </c>
      <c r="O497" s="178">
        <f t="shared" si="267"/>
        <v>0</v>
      </c>
      <c r="P497" s="177">
        <f t="shared" si="265"/>
        <v>0</v>
      </c>
      <c r="Q497" s="178">
        <f t="shared" si="268"/>
        <v>0</v>
      </c>
      <c r="R497" s="177">
        <f t="shared" si="265"/>
        <v>0</v>
      </c>
      <c r="S497" s="178">
        <f t="shared" si="269"/>
        <v>0</v>
      </c>
      <c r="T497" s="177">
        <f t="shared" si="281"/>
        <v>0</v>
      </c>
      <c r="U497" s="179">
        <f t="shared" si="270"/>
        <v>0</v>
      </c>
      <c r="V497" s="177">
        <f t="shared" si="282"/>
        <v>0</v>
      </c>
      <c r="W497" s="178">
        <f t="shared" si="271"/>
        <v>0</v>
      </c>
      <c r="X497" s="177">
        <f t="shared" si="283"/>
        <v>0</v>
      </c>
      <c r="Y497" s="178">
        <f t="shared" si="272"/>
        <v>0</v>
      </c>
      <c r="Z497" s="177">
        <f t="shared" si="284"/>
        <v>0</v>
      </c>
      <c r="AA497" s="178">
        <f t="shared" si="273"/>
        <v>0</v>
      </c>
      <c r="AB497" s="177">
        <f t="shared" si="285"/>
        <v>0</v>
      </c>
      <c r="AC497" s="178">
        <f t="shared" si="274"/>
        <v>0</v>
      </c>
      <c r="AD497" s="177">
        <f t="shared" si="286"/>
        <v>0</v>
      </c>
      <c r="AE497" s="179">
        <f t="shared" si="275"/>
        <v>0</v>
      </c>
      <c r="AF497" s="177">
        <f t="shared" si="286"/>
        <v>0</v>
      </c>
      <c r="AG497" s="178">
        <f t="shared" si="276"/>
        <v>0</v>
      </c>
      <c r="AH497" s="220">
        <f t="shared" si="287"/>
        <v>0</v>
      </c>
      <c r="AI497" s="179">
        <f t="shared" si="277"/>
        <v>0</v>
      </c>
      <c r="AJ497" s="177">
        <f t="shared" si="288"/>
        <v>0</v>
      </c>
      <c r="AK497" s="178">
        <f t="shared" si="278"/>
        <v>0</v>
      </c>
      <c r="AL497" s="177">
        <f t="shared" si="289"/>
        <v>0</v>
      </c>
      <c r="AM497" s="178">
        <f t="shared" si="279"/>
        <v>0</v>
      </c>
      <c r="AN497" s="220">
        <f t="shared" si="290"/>
        <v>0</v>
      </c>
      <c r="AO497" s="117">
        <f t="shared" si="280"/>
        <v>0</v>
      </c>
    </row>
    <row r="498" spans="1:41" s="65" customFormat="1" ht="15" customHeight="1">
      <c r="A498" s="66">
        <v>32</v>
      </c>
      <c r="B498" s="42">
        <v>25462574</v>
      </c>
      <c r="C498" s="43" t="s">
        <v>475</v>
      </c>
      <c r="D498" s="74">
        <v>37</v>
      </c>
      <c r="E498" s="75">
        <v>2.0099999999999998</v>
      </c>
      <c r="F498" s="55">
        <v>19</v>
      </c>
      <c r="G498" s="75">
        <v>2.13</v>
      </c>
      <c r="H498" s="63">
        <v>603116.28503603989</v>
      </c>
      <c r="I498" s="63">
        <f t="shared" si="291"/>
        <v>621209.77358712105</v>
      </c>
      <c r="J498" s="64">
        <f t="shared" si="292"/>
        <v>776512.21698390122</v>
      </c>
      <c r="K498" s="243">
        <f t="shared" si="266"/>
        <v>0</v>
      </c>
      <c r="L498" s="238"/>
      <c r="M498" s="72">
        <v>500</v>
      </c>
      <c r="N498" s="175">
        <f t="shared" si="264"/>
        <v>0</v>
      </c>
      <c r="O498" s="178">
        <f t="shared" si="267"/>
        <v>0</v>
      </c>
      <c r="P498" s="177">
        <f t="shared" si="265"/>
        <v>0</v>
      </c>
      <c r="Q498" s="178">
        <f t="shared" si="268"/>
        <v>0</v>
      </c>
      <c r="R498" s="177">
        <f t="shared" si="265"/>
        <v>0</v>
      </c>
      <c r="S498" s="178">
        <f t="shared" si="269"/>
        <v>0</v>
      </c>
      <c r="T498" s="177">
        <f t="shared" si="281"/>
        <v>0</v>
      </c>
      <c r="U498" s="179">
        <f t="shared" si="270"/>
        <v>0</v>
      </c>
      <c r="V498" s="177">
        <f t="shared" si="282"/>
        <v>0</v>
      </c>
      <c r="W498" s="178">
        <f t="shared" si="271"/>
        <v>0</v>
      </c>
      <c r="X498" s="177">
        <f t="shared" si="283"/>
        <v>0</v>
      </c>
      <c r="Y498" s="178">
        <f t="shared" si="272"/>
        <v>0</v>
      </c>
      <c r="Z498" s="177">
        <f t="shared" si="284"/>
        <v>0</v>
      </c>
      <c r="AA498" s="178">
        <f t="shared" si="273"/>
        <v>0</v>
      </c>
      <c r="AB498" s="177">
        <f t="shared" si="285"/>
        <v>0</v>
      </c>
      <c r="AC498" s="178">
        <f t="shared" si="274"/>
        <v>0</v>
      </c>
      <c r="AD498" s="177">
        <f t="shared" si="286"/>
        <v>0</v>
      </c>
      <c r="AE498" s="179">
        <f t="shared" si="275"/>
        <v>0</v>
      </c>
      <c r="AF498" s="177">
        <f t="shared" si="286"/>
        <v>0</v>
      </c>
      <c r="AG498" s="178">
        <f t="shared" si="276"/>
        <v>0</v>
      </c>
      <c r="AH498" s="220">
        <f t="shared" si="287"/>
        <v>0</v>
      </c>
      <c r="AI498" s="179">
        <f t="shared" si="277"/>
        <v>0</v>
      </c>
      <c r="AJ498" s="177">
        <f t="shared" si="288"/>
        <v>0</v>
      </c>
      <c r="AK498" s="178">
        <f t="shared" si="278"/>
        <v>0</v>
      </c>
      <c r="AL498" s="177">
        <f t="shared" si="289"/>
        <v>0</v>
      </c>
      <c r="AM498" s="178">
        <f t="shared" si="279"/>
        <v>0</v>
      </c>
      <c r="AN498" s="220">
        <f t="shared" si="290"/>
        <v>0</v>
      </c>
      <c r="AO498" s="117">
        <f t="shared" si="280"/>
        <v>0</v>
      </c>
    </row>
    <row r="499" spans="1:41" s="65" customFormat="1" ht="15" customHeight="1">
      <c r="A499" s="66">
        <v>33</v>
      </c>
      <c r="B499" s="42">
        <v>25462575</v>
      </c>
      <c r="C499" s="43" t="s">
        <v>476</v>
      </c>
      <c r="D499" s="74">
        <v>37</v>
      </c>
      <c r="E499" s="75">
        <v>2.0099999999999998</v>
      </c>
      <c r="F499" s="55">
        <v>19</v>
      </c>
      <c r="G499" s="75">
        <v>2.5099999999999998</v>
      </c>
      <c r="H499" s="63">
        <v>639437.02441868617</v>
      </c>
      <c r="I499" s="63">
        <f t="shared" si="291"/>
        <v>658620.1351512468</v>
      </c>
      <c r="J499" s="64">
        <f t="shared" si="292"/>
        <v>823275.16893905844</v>
      </c>
      <c r="K499" s="243">
        <f t="shared" si="266"/>
        <v>0</v>
      </c>
      <c r="L499" s="238"/>
      <c r="M499" s="72">
        <v>500</v>
      </c>
      <c r="N499" s="175">
        <f t="shared" si="264"/>
        <v>0</v>
      </c>
      <c r="O499" s="178">
        <f t="shared" si="267"/>
        <v>0</v>
      </c>
      <c r="P499" s="177">
        <f t="shared" si="265"/>
        <v>0</v>
      </c>
      <c r="Q499" s="178">
        <f t="shared" si="268"/>
        <v>0</v>
      </c>
      <c r="R499" s="177">
        <f t="shared" si="265"/>
        <v>0</v>
      </c>
      <c r="S499" s="178">
        <f t="shared" si="269"/>
        <v>0</v>
      </c>
      <c r="T499" s="177">
        <f t="shared" si="281"/>
        <v>0</v>
      </c>
      <c r="U499" s="179">
        <f t="shared" si="270"/>
        <v>0</v>
      </c>
      <c r="V499" s="177">
        <f t="shared" si="282"/>
        <v>0</v>
      </c>
      <c r="W499" s="178">
        <f t="shared" si="271"/>
        <v>0</v>
      </c>
      <c r="X499" s="177">
        <f t="shared" si="283"/>
        <v>0</v>
      </c>
      <c r="Y499" s="178">
        <f t="shared" si="272"/>
        <v>0</v>
      </c>
      <c r="Z499" s="177">
        <f t="shared" si="284"/>
        <v>0</v>
      </c>
      <c r="AA499" s="178">
        <f t="shared" si="273"/>
        <v>0</v>
      </c>
      <c r="AB499" s="177">
        <f t="shared" si="285"/>
        <v>0</v>
      </c>
      <c r="AC499" s="178">
        <f t="shared" si="274"/>
        <v>0</v>
      </c>
      <c r="AD499" s="177">
        <f t="shared" si="286"/>
        <v>0</v>
      </c>
      <c r="AE499" s="179">
        <f t="shared" si="275"/>
        <v>0</v>
      </c>
      <c r="AF499" s="177">
        <f t="shared" si="286"/>
        <v>0</v>
      </c>
      <c r="AG499" s="178">
        <f t="shared" si="276"/>
        <v>0</v>
      </c>
      <c r="AH499" s="220">
        <f t="shared" si="287"/>
        <v>0</v>
      </c>
      <c r="AI499" s="179">
        <f t="shared" si="277"/>
        <v>0</v>
      </c>
      <c r="AJ499" s="177">
        <f t="shared" si="288"/>
        <v>0</v>
      </c>
      <c r="AK499" s="178">
        <f t="shared" si="278"/>
        <v>0</v>
      </c>
      <c r="AL499" s="177">
        <f t="shared" si="289"/>
        <v>0</v>
      </c>
      <c r="AM499" s="178">
        <f t="shared" si="279"/>
        <v>0</v>
      </c>
      <c r="AN499" s="220">
        <f t="shared" si="290"/>
        <v>0</v>
      </c>
      <c r="AO499" s="117">
        <f t="shared" si="280"/>
        <v>0</v>
      </c>
    </row>
    <row r="500" spans="1:41" s="65" customFormat="1" ht="15" customHeight="1">
      <c r="A500" s="66">
        <v>34</v>
      </c>
      <c r="B500" s="42">
        <v>25462576</v>
      </c>
      <c r="C500" s="43" t="s">
        <v>477</v>
      </c>
      <c r="D500" s="74">
        <v>37</v>
      </c>
      <c r="E500" s="75">
        <v>2.06</v>
      </c>
      <c r="F500" s="55">
        <v>19</v>
      </c>
      <c r="G500" s="75">
        <v>2.13</v>
      </c>
      <c r="H500" s="63">
        <v>627339.18037314457</v>
      </c>
      <c r="I500" s="63">
        <f t="shared" si="291"/>
        <v>646159.3557843389</v>
      </c>
      <c r="J500" s="64">
        <f t="shared" si="292"/>
        <v>807699.19473042362</v>
      </c>
      <c r="K500" s="243">
        <f t="shared" si="266"/>
        <v>0</v>
      </c>
      <c r="L500" s="238"/>
      <c r="M500" s="72">
        <v>500</v>
      </c>
      <c r="N500" s="175">
        <f t="shared" si="264"/>
        <v>0</v>
      </c>
      <c r="O500" s="178">
        <f t="shared" si="267"/>
        <v>0</v>
      </c>
      <c r="P500" s="177">
        <f t="shared" si="265"/>
        <v>0</v>
      </c>
      <c r="Q500" s="178">
        <f t="shared" si="268"/>
        <v>0</v>
      </c>
      <c r="R500" s="177">
        <f t="shared" si="265"/>
        <v>0</v>
      </c>
      <c r="S500" s="178">
        <f t="shared" si="269"/>
        <v>0</v>
      </c>
      <c r="T500" s="177">
        <f t="shared" si="281"/>
        <v>0</v>
      </c>
      <c r="U500" s="179">
        <f t="shared" si="270"/>
        <v>0</v>
      </c>
      <c r="V500" s="177">
        <f t="shared" si="282"/>
        <v>0</v>
      </c>
      <c r="W500" s="178">
        <f t="shared" si="271"/>
        <v>0</v>
      </c>
      <c r="X500" s="177">
        <f t="shared" si="283"/>
        <v>0</v>
      </c>
      <c r="Y500" s="178">
        <f t="shared" si="272"/>
        <v>0</v>
      </c>
      <c r="Z500" s="177">
        <f t="shared" si="284"/>
        <v>0</v>
      </c>
      <c r="AA500" s="178">
        <f t="shared" si="273"/>
        <v>0</v>
      </c>
      <c r="AB500" s="177">
        <f t="shared" si="285"/>
        <v>0</v>
      </c>
      <c r="AC500" s="178">
        <f t="shared" si="274"/>
        <v>0</v>
      </c>
      <c r="AD500" s="177">
        <f t="shared" si="286"/>
        <v>0</v>
      </c>
      <c r="AE500" s="179">
        <f t="shared" si="275"/>
        <v>0</v>
      </c>
      <c r="AF500" s="177">
        <f t="shared" si="286"/>
        <v>0</v>
      </c>
      <c r="AG500" s="178">
        <f t="shared" si="276"/>
        <v>0</v>
      </c>
      <c r="AH500" s="220">
        <f t="shared" si="287"/>
        <v>0</v>
      </c>
      <c r="AI500" s="179">
        <f t="shared" si="277"/>
        <v>0</v>
      </c>
      <c r="AJ500" s="177">
        <f t="shared" si="288"/>
        <v>0</v>
      </c>
      <c r="AK500" s="178">
        <f t="shared" si="278"/>
        <v>0</v>
      </c>
      <c r="AL500" s="177">
        <f t="shared" si="289"/>
        <v>0</v>
      </c>
      <c r="AM500" s="178">
        <f t="shared" si="279"/>
        <v>0</v>
      </c>
      <c r="AN500" s="220">
        <f t="shared" si="290"/>
        <v>0</v>
      </c>
      <c r="AO500" s="117">
        <f t="shared" si="280"/>
        <v>0</v>
      </c>
    </row>
    <row r="501" spans="1:41" s="65" customFormat="1" ht="15" customHeight="1">
      <c r="A501" s="66">
        <v>35</v>
      </c>
      <c r="B501" s="42">
        <v>25462577</v>
      </c>
      <c r="C501" s="43" t="s">
        <v>478</v>
      </c>
      <c r="D501" s="74">
        <v>37</v>
      </c>
      <c r="E501" s="75">
        <v>2.06</v>
      </c>
      <c r="F501" s="55">
        <v>19</v>
      </c>
      <c r="G501" s="75">
        <v>2.5099999999999998</v>
      </c>
      <c r="H501" s="63">
        <v>664320.63398737472</v>
      </c>
      <c r="I501" s="63">
        <f t="shared" si="291"/>
        <v>684250.253006996</v>
      </c>
      <c r="J501" s="64">
        <f t="shared" si="292"/>
        <v>855312.81625874492</v>
      </c>
      <c r="K501" s="243">
        <f t="shared" si="266"/>
        <v>0</v>
      </c>
      <c r="L501" s="238"/>
      <c r="M501" s="72">
        <v>500</v>
      </c>
      <c r="N501" s="175">
        <f t="shared" si="264"/>
        <v>0</v>
      </c>
      <c r="O501" s="178">
        <f t="shared" si="267"/>
        <v>0</v>
      </c>
      <c r="P501" s="177">
        <f t="shared" si="265"/>
        <v>0</v>
      </c>
      <c r="Q501" s="178">
        <f t="shared" si="268"/>
        <v>0</v>
      </c>
      <c r="R501" s="177">
        <f t="shared" si="265"/>
        <v>0</v>
      </c>
      <c r="S501" s="178">
        <f t="shared" si="269"/>
        <v>0</v>
      </c>
      <c r="T501" s="177">
        <f t="shared" si="281"/>
        <v>0</v>
      </c>
      <c r="U501" s="179">
        <f t="shared" si="270"/>
        <v>0</v>
      </c>
      <c r="V501" s="177">
        <f t="shared" si="282"/>
        <v>0</v>
      </c>
      <c r="W501" s="178">
        <f t="shared" si="271"/>
        <v>0</v>
      </c>
      <c r="X501" s="177">
        <f t="shared" si="283"/>
        <v>0</v>
      </c>
      <c r="Y501" s="178">
        <f t="shared" si="272"/>
        <v>0</v>
      </c>
      <c r="Z501" s="177">
        <f t="shared" si="284"/>
        <v>0</v>
      </c>
      <c r="AA501" s="178">
        <f t="shared" si="273"/>
        <v>0</v>
      </c>
      <c r="AB501" s="177">
        <f t="shared" si="285"/>
        <v>0</v>
      </c>
      <c r="AC501" s="178">
        <f t="shared" si="274"/>
        <v>0</v>
      </c>
      <c r="AD501" s="177">
        <f t="shared" si="286"/>
        <v>0</v>
      </c>
      <c r="AE501" s="179">
        <f t="shared" si="275"/>
        <v>0</v>
      </c>
      <c r="AF501" s="177">
        <f t="shared" si="286"/>
        <v>0</v>
      </c>
      <c r="AG501" s="178">
        <f t="shared" si="276"/>
        <v>0</v>
      </c>
      <c r="AH501" s="220">
        <f t="shared" si="287"/>
        <v>0</v>
      </c>
      <c r="AI501" s="179">
        <f t="shared" si="277"/>
        <v>0</v>
      </c>
      <c r="AJ501" s="177">
        <f t="shared" si="288"/>
        <v>0</v>
      </c>
      <c r="AK501" s="178">
        <f t="shared" si="278"/>
        <v>0</v>
      </c>
      <c r="AL501" s="177">
        <f t="shared" si="289"/>
        <v>0</v>
      </c>
      <c r="AM501" s="178">
        <f t="shared" si="279"/>
        <v>0</v>
      </c>
      <c r="AN501" s="220">
        <f t="shared" si="290"/>
        <v>0</v>
      </c>
      <c r="AO501" s="117">
        <f t="shared" si="280"/>
        <v>0</v>
      </c>
    </row>
    <row r="502" spans="1:41" s="65" customFormat="1" ht="15" customHeight="1">
      <c r="A502" s="66">
        <v>36</v>
      </c>
      <c r="B502" s="42">
        <v>25462578</v>
      </c>
      <c r="C502" s="43" t="s">
        <v>479</v>
      </c>
      <c r="D502" s="74">
        <v>37</v>
      </c>
      <c r="E502" s="75">
        <v>2.25</v>
      </c>
      <c r="F502" s="55">
        <v>19</v>
      </c>
      <c r="G502" s="75">
        <v>2.13</v>
      </c>
      <c r="H502" s="63">
        <v>727754.64205004042</v>
      </c>
      <c r="I502" s="63">
        <f t="shared" si="291"/>
        <v>749587.28131154168</v>
      </c>
      <c r="J502" s="64">
        <f t="shared" si="292"/>
        <v>936984.10163942701</v>
      </c>
      <c r="K502" s="243">
        <f t="shared" si="266"/>
        <v>0</v>
      </c>
      <c r="L502" s="238"/>
      <c r="M502" s="72">
        <v>500</v>
      </c>
      <c r="N502" s="175">
        <f t="shared" si="264"/>
        <v>0</v>
      </c>
      <c r="O502" s="178">
        <f t="shared" si="267"/>
        <v>0</v>
      </c>
      <c r="P502" s="177">
        <f t="shared" si="265"/>
        <v>0</v>
      </c>
      <c r="Q502" s="178">
        <f t="shared" si="268"/>
        <v>0</v>
      </c>
      <c r="R502" s="177">
        <f t="shared" si="265"/>
        <v>0</v>
      </c>
      <c r="S502" s="178">
        <f t="shared" si="269"/>
        <v>0</v>
      </c>
      <c r="T502" s="177">
        <f t="shared" si="281"/>
        <v>0</v>
      </c>
      <c r="U502" s="179">
        <f t="shared" si="270"/>
        <v>0</v>
      </c>
      <c r="V502" s="177">
        <f t="shared" si="282"/>
        <v>0</v>
      </c>
      <c r="W502" s="178">
        <f t="shared" si="271"/>
        <v>0</v>
      </c>
      <c r="X502" s="177">
        <f t="shared" si="283"/>
        <v>0</v>
      </c>
      <c r="Y502" s="178">
        <f t="shared" si="272"/>
        <v>0</v>
      </c>
      <c r="Z502" s="177">
        <f t="shared" si="284"/>
        <v>0</v>
      </c>
      <c r="AA502" s="178">
        <f t="shared" si="273"/>
        <v>0</v>
      </c>
      <c r="AB502" s="177">
        <f t="shared" si="285"/>
        <v>0</v>
      </c>
      <c r="AC502" s="178">
        <f t="shared" si="274"/>
        <v>0</v>
      </c>
      <c r="AD502" s="177">
        <f t="shared" si="286"/>
        <v>0</v>
      </c>
      <c r="AE502" s="179">
        <f t="shared" si="275"/>
        <v>0</v>
      </c>
      <c r="AF502" s="177">
        <f t="shared" si="286"/>
        <v>0</v>
      </c>
      <c r="AG502" s="178">
        <f t="shared" si="276"/>
        <v>0</v>
      </c>
      <c r="AH502" s="220">
        <f t="shared" si="287"/>
        <v>0</v>
      </c>
      <c r="AI502" s="179">
        <f t="shared" si="277"/>
        <v>0</v>
      </c>
      <c r="AJ502" s="177">
        <f t="shared" si="288"/>
        <v>0</v>
      </c>
      <c r="AK502" s="178">
        <f t="shared" si="278"/>
        <v>0</v>
      </c>
      <c r="AL502" s="177">
        <f t="shared" si="289"/>
        <v>0</v>
      </c>
      <c r="AM502" s="178">
        <f t="shared" si="279"/>
        <v>0</v>
      </c>
      <c r="AN502" s="220">
        <f t="shared" si="290"/>
        <v>0</v>
      </c>
      <c r="AO502" s="117">
        <f t="shared" si="280"/>
        <v>0</v>
      </c>
    </row>
    <row r="503" spans="1:41" s="65" customFormat="1" ht="15" customHeight="1">
      <c r="A503" s="66">
        <v>37</v>
      </c>
      <c r="B503" s="42">
        <v>25462579</v>
      </c>
      <c r="C503" s="43" t="s">
        <v>480</v>
      </c>
      <c r="D503" s="74">
        <v>37</v>
      </c>
      <c r="E503" s="75">
        <v>2.25</v>
      </c>
      <c r="F503" s="55">
        <v>19</v>
      </c>
      <c r="G503" s="75">
        <v>2.5099999999999998</v>
      </c>
      <c r="H503" s="63">
        <v>764012.96017919993</v>
      </c>
      <c r="I503" s="63">
        <f t="shared" si="291"/>
        <v>786933.34898457595</v>
      </c>
      <c r="J503" s="64">
        <f t="shared" si="292"/>
        <v>983666.6862307199</v>
      </c>
      <c r="K503" s="243">
        <f t="shared" si="266"/>
        <v>0</v>
      </c>
      <c r="L503" s="238"/>
      <c r="M503" s="72">
        <v>500</v>
      </c>
      <c r="N503" s="175">
        <f t="shared" ref="N503:N566" si="293">O503/1.1</f>
        <v>0</v>
      </c>
      <c r="O503" s="178">
        <f t="shared" si="267"/>
        <v>0</v>
      </c>
      <c r="P503" s="177">
        <f t="shared" ref="P503:R566" si="294">Q503/1.1</f>
        <v>0</v>
      </c>
      <c r="Q503" s="178">
        <f t="shared" si="268"/>
        <v>0</v>
      </c>
      <c r="R503" s="177">
        <f t="shared" si="294"/>
        <v>0</v>
      </c>
      <c r="S503" s="178">
        <f t="shared" si="269"/>
        <v>0</v>
      </c>
      <c r="T503" s="177">
        <f t="shared" si="281"/>
        <v>0</v>
      </c>
      <c r="U503" s="179">
        <f t="shared" si="270"/>
        <v>0</v>
      </c>
      <c r="V503" s="177">
        <f t="shared" si="282"/>
        <v>0</v>
      </c>
      <c r="W503" s="178">
        <f t="shared" si="271"/>
        <v>0</v>
      </c>
      <c r="X503" s="177">
        <f t="shared" si="283"/>
        <v>0</v>
      </c>
      <c r="Y503" s="178">
        <f t="shared" si="272"/>
        <v>0</v>
      </c>
      <c r="Z503" s="177">
        <f t="shared" si="284"/>
        <v>0</v>
      </c>
      <c r="AA503" s="178">
        <f t="shared" si="273"/>
        <v>0</v>
      </c>
      <c r="AB503" s="177">
        <f t="shared" si="285"/>
        <v>0</v>
      </c>
      <c r="AC503" s="188">
        <f t="shared" si="274"/>
        <v>0</v>
      </c>
      <c r="AD503" s="177">
        <f t="shared" si="286"/>
        <v>0</v>
      </c>
      <c r="AE503" s="179">
        <f t="shared" si="275"/>
        <v>0</v>
      </c>
      <c r="AF503" s="177">
        <f t="shared" si="286"/>
        <v>0</v>
      </c>
      <c r="AG503" s="178">
        <f t="shared" si="276"/>
        <v>0</v>
      </c>
      <c r="AH503" s="220">
        <f t="shared" si="287"/>
        <v>0</v>
      </c>
      <c r="AI503" s="179">
        <f t="shared" si="277"/>
        <v>0</v>
      </c>
      <c r="AJ503" s="177">
        <f t="shared" si="288"/>
        <v>0</v>
      </c>
      <c r="AK503" s="178">
        <f t="shared" si="278"/>
        <v>0</v>
      </c>
      <c r="AL503" s="177">
        <f t="shared" si="289"/>
        <v>0</v>
      </c>
      <c r="AM503" s="178">
        <f t="shared" si="279"/>
        <v>0</v>
      </c>
      <c r="AN503" s="220">
        <f t="shared" si="290"/>
        <v>0</v>
      </c>
      <c r="AO503" s="117">
        <f t="shared" si="280"/>
        <v>0</v>
      </c>
    </row>
    <row r="504" spans="1:41" s="65" customFormat="1" ht="15" customHeight="1">
      <c r="A504" s="66">
        <v>38</v>
      </c>
      <c r="B504" s="42">
        <v>25462580</v>
      </c>
      <c r="C504" s="43" t="s">
        <v>481</v>
      </c>
      <c r="D504" s="74">
        <v>37</v>
      </c>
      <c r="E504" s="75">
        <v>2.25</v>
      </c>
      <c r="F504" s="55">
        <v>37</v>
      </c>
      <c r="G504" s="75">
        <v>2.0099999999999998</v>
      </c>
      <c r="H504" s="63">
        <v>796969.43756536744</v>
      </c>
      <c r="I504" s="63">
        <f t="shared" si="291"/>
        <v>820878.52069232846</v>
      </c>
      <c r="J504" s="64">
        <f t="shared" si="292"/>
        <v>1026098.1508654106</v>
      </c>
      <c r="K504" s="243">
        <f t="shared" si="266"/>
        <v>0</v>
      </c>
      <c r="L504" s="238"/>
      <c r="M504" s="72">
        <v>500</v>
      </c>
      <c r="N504" s="175">
        <f t="shared" si="293"/>
        <v>0</v>
      </c>
      <c r="O504" s="178">
        <f t="shared" si="267"/>
        <v>0</v>
      </c>
      <c r="P504" s="177">
        <f t="shared" si="294"/>
        <v>0</v>
      </c>
      <c r="Q504" s="178">
        <f t="shared" si="268"/>
        <v>0</v>
      </c>
      <c r="R504" s="177">
        <f t="shared" si="294"/>
        <v>0</v>
      </c>
      <c r="S504" s="178">
        <f t="shared" si="269"/>
        <v>0</v>
      </c>
      <c r="T504" s="177">
        <f t="shared" si="281"/>
        <v>0</v>
      </c>
      <c r="U504" s="179">
        <f t="shared" si="270"/>
        <v>0</v>
      </c>
      <c r="V504" s="177">
        <f t="shared" si="282"/>
        <v>0</v>
      </c>
      <c r="W504" s="178">
        <f t="shared" si="271"/>
        <v>0</v>
      </c>
      <c r="X504" s="177">
        <f t="shared" si="283"/>
        <v>0</v>
      </c>
      <c r="Y504" s="178">
        <f t="shared" si="272"/>
        <v>0</v>
      </c>
      <c r="Z504" s="177">
        <f t="shared" si="284"/>
        <v>0</v>
      </c>
      <c r="AA504" s="178">
        <f t="shared" si="273"/>
        <v>0</v>
      </c>
      <c r="AB504" s="177">
        <f t="shared" si="285"/>
        <v>0</v>
      </c>
      <c r="AC504" s="178">
        <f t="shared" si="274"/>
        <v>0</v>
      </c>
      <c r="AD504" s="177">
        <f t="shared" si="286"/>
        <v>0</v>
      </c>
      <c r="AE504" s="179">
        <f t="shared" si="275"/>
        <v>0</v>
      </c>
      <c r="AF504" s="177">
        <f t="shared" si="286"/>
        <v>0</v>
      </c>
      <c r="AG504" s="178">
        <f t="shared" si="276"/>
        <v>0</v>
      </c>
      <c r="AH504" s="220">
        <f t="shared" si="287"/>
        <v>0</v>
      </c>
      <c r="AI504" s="179">
        <f t="shared" si="277"/>
        <v>0</v>
      </c>
      <c r="AJ504" s="177">
        <f t="shared" si="288"/>
        <v>0</v>
      </c>
      <c r="AK504" s="178">
        <f t="shared" si="278"/>
        <v>0</v>
      </c>
      <c r="AL504" s="177">
        <f t="shared" si="289"/>
        <v>0</v>
      </c>
      <c r="AM504" s="178">
        <f t="shared" si="279"/>
        <v>0</v>
      </c>
      <c r="AN504" s="220">
        <f t="shared" si="290"/>
        <v>0</v>
      </c>
      <c r="AO504" s="117">
        <f t="shared" si="280"/>
        <v>0</v>
      </c>
    </row>
    <row r="505" spans="1:41" s="65" customFormat="1" ht="15" customHeight="1">
      <c r="A505" s="66">
        <v>39</v>
      </c>
      <c r="B505" s="42">
        <v>25462581</v>
      </c>
      <c r="C505" s="43" t="s">
        <v>482</v>
      </c>
      <c r="D505" s="74">
        <v>37</v>
      </c>
      <c r="E505" s="75">
        <v>2.5099999999999998</v>
      </c>
      <c r="F505" s="55">
        <v>19</v>
      </c>
      <c r="G505" s="75">
        <v>2.5099999999999998</v>
      </c>
      <c r="H505" s="63">
        <v>925708.39687712502</v>
      </c>
      <c r="I505" s="63">
        <f t="shared" si="291"/>
        <v>953479.64878343884</v>
      </c>
      <c r="J505" s="64">
        <f t="shared" si="292"/>
        <v>1191849.5609792985</v>
      </c>
      <c r="K505" s="243">
        <f t="shared" si="266"/>
        <v>0</v>
      </c>
      <c r="L505" s="238"/>
      <c r="M505" s="72">
        <v>250</v>
      </c>
      <c r="N505" s="175">
        <f t="shared" si="293"/>
        <v>0</v>
      </c>
      <c r="O505" s="178">
        <f t="shared" si="267"/>
        <v>0</v>
      </c>
      <c r="P505" s="177">
        <f t="shared" si="294"/>
        <v>0</v>
      </c>
      <c r="Q505" s="178">
        <f t="shared" si="268"/>
        <v>0</v>
      </c>
      <c r="R505" s="177">
        <f t="shared" si="294"/>
        <v>0</v>
      </c>
      <c r="S505" s="178">
        <f t="shared" si="269"/>
        <v>0</v>
      </c>
      <c r="T505" s="177">
        <f t="shared" si="281"/>
        <v>0</v>
      </c>
      <c r="U505" s="179">
        <f t="shared" si="270"/>
        <v>0</v>
      </c>
      <c r="V505" s="177">
        <f t="shared" si="282"/>
        <v>0</v>
      </c>
      <c r="W505" s="178">
        <f t="shared" si="271"/>
        <v>0</v>
      </c>
      <c r="X505" s="177">
        <f t="shared" si="283"/>
        <v>0</v>
      </c>
      <c r="Y505" s="178">
        <f t="shared" si="272"/>
        <v>0</v>
      </c>
      <c r="Z505" s="177">
        <f t="shared" si="284"/>
        <v>0</v>
      </c>
      <c r="AA505" s="178">
        <f t="shared" si="273"/>
        <v>0</v>
      </c>
      <c r="AB505" s="177">
        <f t="shared" si="285"/>
        <v>0</v>
      </c>
      <c r="AC505" s="178">
        <f t="shared" si="274"/>
        <v>0</v>
      </c>
      <c r="AD505" s="177">
        <f t="shared" si="286"/>
        <v>0</v>
      </c>
      <c r="AE505" s="179">
        <f t="shared" si="275"/>
        <v>0</v>
      </c>
      <c r="AF505" s="177">
        <f t="shared" si="286"/>
        <v>0</v>
      </c>
      <c r="AG505" s="178">
        <f t="shared" si="276"/>
        <v>0</v>
      </c>
      <c r="AH505" s="220">
        <f t="shared" si="287"/>
        <v>0</v>
      </c>
      <c r="AI505" s="179">
        <f t="shared" si="277"/>
        <v>0</v>
      </c>
      <c r="AJ505" s="177">
        <f t="shared" si="288"/>
        <v>0</v>
      </c>
      <c r="AK505" s="178">
        <f t="shared" si="278"/>
        <v>0</v>
      </c>
      <c r="AL505" s="177">
        <f t="shared" si="289"/>
        <v>0</v>
      </c>
      <c r="AM505" s="178">
        <f t="shared" si="279"/>
        <v>0</v>
      </c>
      <c r="AN505" s="220">
        <f t="shared" si="290"/>
        <v>0</v>
      </c>
      <c r="AO505" s="117">
        <f t="shared" si="280"/>
        <v>0</v>
      </c>
    </row>
    <row r="506" spans="1:41" s="65" customFormat="1" ht="15" customHeight="1">
      <c r="A506" s="66">
        <v>40</v>
      </c>
      <c r="B506" s="42">
        <v>25462582</v>
      </c>
      <c r="C506" s="43" t="s">
        <v>483</v>
      </c>
      <c r="D506" s="74">
        <v>37</v>
      </c>
      <c r="E506" s="75">
        <v>2.5099999999999998</v>
      </c>
      <c r="F506" s="55">
        <v>37</v>
      </c>
      <c r="G506" s="75">
        <v>2.0099999999999998</v>
      </c>
      <c r="H506" s="63">
        <v>958845.710122252</v>
      </c>
      <c r="I506" s="63">
        <f t="shared" si="291"/>
        <v>987611.08142591955</v>
      </c>
      <c r="J506" s="64">
        <f t="shared" si="292"/>
        <v>1234513.8517823995</v>
      </c>
      <c r="K506" s="243">
        <f t="shared" si="266"/>
        <v>0</v>
      </c>
      <c r="L506" s="238"/>
      <c r="M506" s="72">
        <v>250</v>
      </c>
      <c r="N506" s="175">
        <f t="shared" si="293"/>
        <v>0</v>
      </c>
      <c r="O506" s="178">
        <f t="shared" si="267"/>
        <v>0</v>
      </c>
      <c r="P506" s="177">
        <f t="shared" si="294"/>
        <v>0</v>
      </c>
      <c r="Q506" s="178">
        <f t="shared" si="268"/>
        <v>0</v>
      </c>
      <c r="R506" s="177">
        <f t="shared" si="294"/>
        <v>0</v>
      </c>
      <c r="S506" s="178">
        <f t="shared" si="269"/>
        <v>0</v>
      </c>
      <c r="T506" s="177">
        <f t="shared" si="281"/>
        <v>0</v>
      </c>
      <c r="U506" s="179">
        <f t="shared" si="270"/>
        <v>0</v>
      </c>
      <c r="V506" s="177">
        <f t="shared" si="282"/>
        <v>0</v>
      </c>
      <c r="W506" s="178">
        <f t="shared" si="271"/>
        <v>0</v>
      </c>
      <c r="X506" s="177">
        <f t="shared" si="283"/>
        <v>0</v>
      </c>
      <c r="Y506" s="178">
        <f t="shared" si="272"/>
        <v>0</v>
      </c>
      <c r="Z506" s="177">
        <f t="shared" si="284"/>
        <v>0</v>
      </c>
      <c r="AA506" s="178">
        <f t="shared" si="273"/>
        <v>0</v>
      </c>
      <c r="AB506" s="177">
        <f t="shared" si="285"/>
        <v>0</v>
      </c>
      <c r="AC506" s="178">
        <f t="shared" si="274"/>
        <v>0</v>
      </c>
      <c r="AD506" s="177">
        <f t="shared" si="286"/>
        <v>0</v>
      </c>
      <c r="AE506" s="179">
        <f t="shared" si="275"/>
        <v>0</v>
      </c>
      <c r="AF506" s="177">
        <f t="shared" si="286"/>
        <v>0</v>
      </c>
      <c r="AG506" s="178">
        <f t="shared" si="276"/>
        <v>0</v>
      </c>
      <c r="AH506" s="220">
        <f t="shared" si="287"/>
        <v>0</v>
      </c>
      <c r="AI506" s="179">
        <f t="shared" si="277"/>
        <v>0</v>
      </c>
      <c r="AJ506" s="177">
        <f t="shared" si="288"/>
        <v>0</v>
      </c>
      <c r="AK506" s="178">
        <f t="shared" si="278"/>
        <v>0</v>
      </c>
      <c r="AL506" s="177">
        <f t="shared" si="289"/>
        <v>0</v>
      </c>
      <c r="AM506" s="178">
        <f t="shared" si="279"/>
        <v>0</v>
      </c>
      <c r="AN506" s="220">
        <f t="shared" si="290"/>
        <v>0</v>
      </c>
      <c r="AO506" s="117">
        <f t="shared" si="280"/>
        <v>0</v>
      </c>
    </row>
    <row r="507" spans="1:41" s="65" customFormat="1" ht="15" customHeight="1">
      <c r="A507" s="66">
        <v>41</v>
      </c>
      <c r="B507" s="42">
        <v>25462583</v>
      </c>
      <c r="C507" s="43" t="s">
        <v>484</v>
      </c>
      <c r="D507" s="74">
        <v>37</v>
      </c>
      <c r="E507" s="75">
        <v>2.5099999999999998</v>
      </c>
      <c r="F507" s="55">
        <v>37</v>
      </c>
      <c r="G507" s="75">
        <v>2.25</v>
      </c>
      <c r="H507" s="63">
        <v>1002820.7255583316</v>
      </c>
      <c r="I507" s="63">
        <f t="shared" si="291"/>
        <v>1032905.3473250816</v>
      </c>
      <c r="J507" s="64">
        <f t="shared" si="292"/>
        <v>1291131.684156352</v>
      </c>
      <c r="K507" s="243">
        <f t="shared" si="266"/>
        <v>0</v>
      </c>
      <c r="L507" s="238"/>
      <c r="M507" s="72">
        <v>250</v>
      </c>
      <c r="N507" s="175">
        <f t="shared" si="293"/>
        <v>0</v>
      </c>
      <c r="O507" s="178">
        <f t="shared" si="267"/>
        <v>0</v>
      </c>
      <c r="P507" s="177">
        <f t="shared" si="294"/>
        <v>0</v>
      </c>
      <c r="Q507" s="178">
        <f t="shared" si="268"/>
        <v>0</v>
      </c>
      <c r="R507" s="177">
        <f t="shared" si="294"/>
        <v>0</v>
      </c>
      <c r="S507" s="178">
        <f t="shared" si="269"/>
        <v>0</v>
      </c>
      <c r="T507" s="177">
        <f t="shared" si="281"/>
        <v>0</v>
      </c>
      <c r="U507" s="179">
        <f t="shared" si="270"/>
        <v>0</v>
      </c>
      <c r="V507" s="177">
        <f t="shared" si="282"/>
        <v>0</v>
      </c>
      <c r="W507" s="178">
        <f t="shared" si="271"/>
        <v>0</v>
      </c>
      <c r="X507" s="177">
        <f t="shared" si="283"/>
        <v>0</v>
      </c>
      <c r="Y507" s="178">
        <f t="shared" si="272"/>
        <v>0</v>
      </c>
      <c r="Z507" s="177">
        <f t="shared" si="284"/>
        <v>0</v>
      </c>
      <c r="AA507" s="178">
        <f t="shared" si="273"/>
        <v>0</v>
      </c>
      <c r="AB507" s="177">
        <f t="shared" si="285"/>
        <v>0</v>
      </c>
      <c r="AC507" s="178">
        <f t="shared" si="274"/>
        <v>0</v>
      </c>
      <c r="AD507" s="177">
        <f t="shared" si="286"/>
        <v>0</v>
      </c>
      <c r="AE507" s="179">
        <f t="shared" si="275"/>
        <v>0</v>
      </c>
      <c r="AF507" s="177">
        <f t="shared" si="286"/>
        <v>0</v>
      </c>
      <c r="AG507" s="178">
        <f t="shared" si="276"/>
        <v>0</v>
      </c>
      <c r="AH507" s="220">
        <f t="shared" si="287"/>
        <v>0</v>
      </c>
      <c r="AI507" s="179">
        <f t="shared" si="277"/>
        <v>0</v>
      </c>
      <c r="AJ507" s="177">
        <f t="shared" si="288"/>
        <v>0</v>
      </c>
      <c r="AK507" s="178">
        <f t="shared" si="278"/>
        <v>0</v>
      </c>
      <c r="AL507" s="177">
        <f t="shared" si="289"/>
        <v>0</v>
      </c>
      <c r="AM507" s="178">
        <f t="shared" si="279"/>
        <v>0</v>
      </c>
      <c r="AN507" s="220">
        <f t="shared" si="290"/>
        <v>0</v>
      </c>
      <c r="AO507" s="117">
        <f t="shared" si="280"/>
        <v>0</v>
      </c>
    </row>
    <row r="508" spans="1:41" s="65" customFormat="1" ht="15" customHeight="1">
      <c r="A508" s="66">
        <v>42</v>
      </c>
      <c r="B508" s="42">
        <v>25462584</v>
      </c>
      <c r="C508" s="43" t="s">
        <v>485</v>
      </c>
      <c r="D508" s="74">
        <v>37</v>
      </c>
      <c r="E508" s="75">
        <v>2.6</v>
      </c>
      <c r="F508" s="55">
        <v>19</v>
      </c>
      <c r="G508" s="75">
        <v>2.6</v>
      </c>
      <c r="H508" s="63">
        <v>993480.0119987115</v>
      </c>
      <c r="I508" s="63">
        <f t="shared" si="291"/>
        <v>1023284.4123586728</v>
      </c>
      <c r="J508" s="64">
        <f t="shared" si="292"/>
        <v>1279105.5154483409</v>
      </c>
      <c r="K508" s="243">
        <f t="shared" si="266"/>
        <v>0</v>
      </c>
      <c r="L508" s="238"/>
      <c r="M508" s="72">
        <v>250</v>
      </c>
      <c r="N508" s="175">
        <f t="shared" si="293"/>
        <v>0</v>
      </c>
      <c r="O508" s="178">
        <f t="shared" si="267"/>
        <v>0</v>
      </c>
      <c r="P508" s="177">
        <f t="shared" si="294"/>
        <v>0</v>
      </c>
      <c r="Q508" s="178">
        <f t="shared" si="268"/>
        <v>0</v>
      </c>
      <c r="R508" s="177">
        <f t="shared" si="294"/>
        <v>0</v>
      </c>
      <c r="S508" s="178">
        <f t="shared" si="269"/>
        <v>0</v>
      </c>
      <c r="T508" s="177">
        <f t="shared" si="281"/>
        <v>0</v>
      </c>
      <c r="U508" s="179">
        <f t="shared" si="270"/>
        <v>0</v>
      </c>
      <c r="V508" s="177">
        <f t="shared" si="282"/>
        <v>0</v>
      </c>
      <c r="W508" s="178">
        <f t="shared" si="271"/>
        <v>0</v>
      </c>
      <c r="X508" s="177">
        <f t="shared" si="283"/>
        <v>0</v>
      </c>
      <c r="Y508" s="178">
        <f t="shared" si="272"/>
        <v>0</v>
      </c>
      <c r="Z508" s="177">
        <f t="shared" si="284"/>
        <v>0</v>
      </c>
      <c r="AA508" s="178">
        <f t="shared" si="273"/>
        <v>0</v>
      </c>
      <c r="AB508" s="177">
        <f t="shared" si="285"/>
        <v>0</v>
      </c>
      <c r="AC508" s="178">
        <f t="shared" si="274"/>
        <v>0</v>
      </c>
      <c r="AD508" s="177">
        <f t="shared" si="286"/>
        <v>0</v>
      </c>
      <c r="AE508" s="179">
        <f t="shared" si="275"/>
        <v>0</v>
      </c>
      <c r="AF508" s="177">
        <f t="shared" si="286"/>
        <v>0</v>
      </c>
      <c r="AG508" s="178">
        <f t="shared" si="276"/>
        <v>0</v>
      </c>
      <c r="AH508" s="220">
        <f t="shared" si="287"/>
        <v>0</v>
      </c>
      <c r="AI508" s="179">
        <f t="shared" si="277"/>
        <v>0</v>
      </c>
      <c r="AJ508" s="177">
        <f t="shared" si="288"/>
        <v>0</v>
      </c>
      <c r="AK508" s="178">
        <f t="shared" si="278"/>
        <v>0</v>
      </c>
      <c r="AL508" s="177">
        <f t="shared" si="289"/>
        <v>0</v>
      </c>
      <c r="AM508" s="178">
        <f t="shared" si="279"/>
        <v>0</v>
      </c>
      <c r="AN508" s="220">
        <f t="shared" si="290"/>
        <v>0</v>
      </c>
      <c r="AO508" s="117">
        <f t="shared" si="280"/>
        <v>0</v>
      </c>
    </row>
    <row r="509" spans="1:41" s="65" customFormat="1" ht="15" customHeight="1">
      <c r="A509" s="66">
        <v>43</v>
      </c>
      <c r="B509" s="42">
        <v>25462585</v>
      </c>
      <c r="C509" s="43" t="s">
        <v>486</v>
      </c>
      <c r="D509" s="74">
        <v>37</v>
      </c>
      <c r="E509" s="75">
        <v>2.84</v>
      </c>
      <c r="F509" s="55">
        <v>37</v>
      </c>
      <c r="G509" s="75">
        <v>2.0099999999999998</v>
      </c>
      <c r="H509" s="63">
        <v>1173494.1697166706</v>
      </c>
      <c r="I509" s="63">
        <f t="shared" si="291"/>
        <v>1208698.9948081707</v>
      </c>
      <c r="J509" s="64">
        <f t="shared" si="292"/>
        <v>1510873.7435102132</v>
      </c>
      <c r="K509" s="243">
        <f t="shared" si="266"/>
        <v>0</v>
      </c>
      <c r="L509" s="238"/>
      <c r="M509" s="72">
        <v>250</v>
      </c>
      <c r="N509" s="175">
        <f t="shared" si="293"/>
        <v>0</v>
      </c>
      <c r="O509" s="178">
        <f t="shared" si="267"/>
        <v>0</v>
      </c>
      <c r="P509" s="177">
        <f t="shared" si="294"/>
        <v>0</v>
      </c>
      <c r="Q509" s="178">
        <f t="shared" si="268"/>
        <v>0</v>
      </c>
      <c r="R509" s="177">
        <f t="shared" si="294"/>
        <v>0</v>
      </c>
      <c r="S509" s="178">
        <f t="shared" si="269"/>
        <v>0</v>
      </c>
      <c r="T509" s="177">
        <f t="shared" si="281"/>
        <v>0</v>
      </c>
      <c r="U509" s="179">
        <f t="shared" si="270"/>
        <v>0</v>
      </c>
      <c r="V509" s="177">
        <f t="shared" si="282"/>
        <v>0</v>
      </c>
      <c r="W509" s="178">
        <f t="shared" si="271"/>
        <v>0</v>
      </c>
      <c r="X509" s="177">
        <f t="shared" si="283"/>
        <v>0</v>
      </c>
      <c r="Y509" s="178">
        <f t="shared" si="272"/>
        <v>0</v>
      </c>
      <c r="Z509" s="177">
        <f t="shared" si="284"/>
        <v>0</v>
      </c>
      <c r="AA509" s="178">
        <f t="shared" si="273"/>
        <v>0</v>
      </c>
      <c r="AB509" s="177">
        <f t="shared" si="285"/>
        <v>0</v>
      </c>
      <c r="AC509" s="178">
        <f t="shared" si="274"/>
        <v>0</v>
      </c>
      <c r="AD509" s="177">
        <f t="shared" si="286"/>
        <v>0</v>
      </c>
      <c r="AE509" s="179">
        <f t="shared" si="275"/>
        <v>0</v>
      </c>
      <c r="AF509" s="177">
        <f t="shared" si="286"/>
        <v>0</v>
      </c>
      <c r="AG509" s="178">
        <f t="shared" si="276"/>
        <v>0</v>
      </c>
      <c r="AH509" s="220">
        <f t="shared" si="287"/>
        <v>0</v>
      </c>
      <c r="AI509" s="179">
        <f t="shared" si="277"/>
        <v>0</v>
      </c>
      <c r="AJ509" s="177">
        <f t="shared" si="288"/>
        <v>0</v>
      </c>
      <c r="AK509" s="178">
        <f t="shared" si="278"/>
        <v>0</v>
      </c>
      <c r="AL509" s="177">
        <f t="shared" si="289"/>
        <v>0</v>
      </c>
      <c r="AM509" s="178">
        <f t="shared" si="279"/>
        <v>0</v>
      </c>
      <c r="AN509" s="220">
        <f t="shared" si="290"/>
        <v>0</v>
      </c>
      <c r="AO509" s="117">
        <f t="shared" si="280"/>
        <v>0</v>
      </c>
    </row>
    <row r="510" spans="1:41" s="65" customFormat="1" ht="15" customHeight="1">
      <c r="A510" s="66">
        <v>44</v>
      </c>
      <c r="B510" s="42">
        <v>25462586</v>
      </c>
      <c r="C510" s="43" t="s">
        <v>487</v>
      </c>
      <c r="D510" s="74">
        <v>37</v>
      </c>
      <c r="E510" s="75">
        <v>2.84</v>
      </c>
      <c r="F510" s="55">
        <v>37</v>
      </c>
      <c r="G510" s="75">
        <v>2.25</v>
      </c>
      <c r="H510" s="63">
        <v>1216236.6289594113</v>
      </c>
      <c r="I510" s="63">
        <f t="shared" si="291"/>
        <v>1252723.7278281937</v>
      </c>
      <c r="J510" s="64">
        <f t="shared" si="292"/>
        <v>1565904.6597852421</v>
      </c>
      <c r="K510" s="243">
        <f t="shared" si="266"/>
        <v>0</v>
      </c>
      <c r="L510" s="238"/>
      <c r="M510" s="72">
        <v>250</v>
      </c>
      <c r="N510" s="175">
        <f t="shared" si="293"/>
        <v>0</v>
      </c>
      <c r="O510" s="178">
        <f t="shared" si="267"/>
        <v>0</v>
      </c>
      <c r="P510" s="177">
        <f t="shared" si="294"/>
        <v>0</v>
      </c>
      <c r="Q510" s="178">
        <f t="shared" si="268"/>
        <v>0</v>
      </c>
      <c r="R510" s="177">
        <f t="shared" si="294"/>
        <v>0</v>
      </c>
      <c r="S510" s="178">
        <f t="shared" si="269"/>
        <v>0</v>
      </c>
      <c r="T510" s="177">
        <f t="shared" si="281"/>
        <v>0</v>
      </c>
      <c r="U510" s="179">
        <f t="shared" si="270"/>
        <v>0</v>
      </c>
      <c r="V510" s="177">
        <f t="shared" si="282"/>
        <v>0</v>
      </c>
      <c r="W510" s="178">
        <f t="shared" si="271"/>
        <v>0</v>
      </c>
      <c r="X510" s="177">
        <f t="shared" si="283"/>
        <v>0</v>
      </c>
      <c r="Y510" s="178">
        <f t="shared" si="272"/>
        <v>0</v>
      </c>
      <c r="Z510" s="177">
        <f t="shared" si="284"/>
        <v>0</v>
      </c>
      <c r="AA510" s="178">
        <f t="shared" si="273"/>
        <v>0</v>
      </c>
      <c r="AB510" s="177">
        <f t="shared" si="285"/>
        <v>0</v>
      </c>
      <c r="AC510" s="178">
        <f t="shared" si="274"/>
        <v>0</v>
      </c>
      <c r="AD510" s="177">
        <f t="shared" si="286"/>
        <v>0</v>
      </c>
      <c r="AE510" s="179">
        <f t="shared" si="275"/>
        <v>0</v>
      </c>
      <c r="AF510" s="177">
        <f t="shared" si="286"/>
        <v>0</v>
      </c>
      <c r="AG510" s="178">
        <f t="shared" si="276"/>
        <v>0</v>
      </c>
      <c r="AH510" s="220">
        <f t="shared" si="287"/>
        <v>0</v>
      </c>
      <c r="AI510" s="179">
        <f t="shared" si="277"/>
        <v>0</v>
      </c>
      <c r="AJ510" s="177">
        <f t="shared" si="288"/>
        <v>0</v>
      </c>
      <c r="AK510" s="178">
        <f t="shared" si="278"/>
        <v>0</v>
      </c>
      <c r="AL510" s="177">
        <f t="shared" si="289"/>
        <v>0</v>
      </c>
      <c r="AM510" s="178">
        <f t="shared" si="279"/>
        <v>0</v>
      </c>
      <c r="AN510" s="220">
        <f t="shared" si="290"/>
        <v>0</v>
      </c>
      <c r="AO510" s="117">
        <f t="shared" si="280"/>
        <v>0</v>
      </c>
    </row>
    <row r="511" spans="1:41" s="65" customFormat="1" ht="15" customHeight="1">
      <c r="A511" s="66">
        <v>45</v>
      </c>
      <c r="B511" s="42">
        <v>25462587</v>
      </c>
      <c r="C511" s="43" t="s">
        <v>488</v>
      </c>
      <c r="D511" s="74">
        <v>37</v>
      </c>
      <c r="E511" s="75">
        <v>2.84</v>
      </c>
      <c r="F511" s="55">
        <v>37</v>
      </c>
      <c r="G511" s="75">
        <v>2.5099999999999998</v>
      </c>
      <c r="H511" s="63">
        <v>1267039.2468206859</v>
      </c>
      <c r="I511" s="63">
        <f t="shared" si="291"/>
        <v>1305050.4242253066</v>
      </c>
      <c r="J511" s="64">
        <f t="shared" si="292"/>
        <v>1631313.0302816331</v>
      </c>
      <c r="K511" s="243">
        <f t="shared" si="266"/>
        <v>0</v>
      </c>
      <c r="L511" s="238"/>
      <c r="M511" s="72">
        <v>250</v>
      </c>
      <c r="N511" s="175">
        <f t="shared" si="293"/>
        <v>0</v>
      </c>
      <c r="O511" s="178">
        <f t="shared" si="267"/>
        <v>0</v>
      </c>
      <c r="P511" s="177">
        <f t="shared" si="294"/>
        <v>0</v>
      </c>
      <c r="Q511" s="178">
        <f t="shared" si="268"/>
        <v>0</v>
      </c>
      <c r="R511" s="177">
        <f t="shared" si="294"/>
        <v>0</v>
      </c>
      <c r="S511" s="178">
        <f t="shared" si="269"/>
        <v>0</v>
      </c>
      <c r="T511" s="177">
        <f t="shared" si="281"/>
        <v>0</v>
      </c>
      <c r="U511" s="179">
        <f t="shared" si="270"/>
        <v>0</v>
      </c>
      <c r="V511" s="177">
        <f t="shared" si="282"/>
        <v>0</v>
      </c>
      <c r="W511" s="178">
        <f t="shared" si="271"/>
        <v>0</v>
      </c>
      <c r="X511" s="177">
        <f t="shared" si="283"/>
        <v>0</v>
      </c>
      <c r="Y511" s="178">
        <f t="shared" si="272"/>
        <v>0</v>
      </c>
      <c r="Z511" s="177">
        <f t="shared" si="284"/>
        <v>0</v>
      </c>
      <c r="AA511" s="178">
        <f t="shared" si="273"/>
        <v>0</v>
      </c>
      <c r="AB511" s="177">
        <f t="shared" si="285"/>
        <v>0</v>
      </c>
      <c r="AC511" s="178">
        <f t="shared" si="274"/>
        <v>0</v>
      </c>
      <c r="AD511" s="177">
        <f t="shared" si="286"/>
        <v>0</v>
      </c>
      <c r="AE511" s="179">
        <f t="shared" si="275"/>
        <v>0</v>
      </c>
      <c r="AF511" s="177">
        <f t="shared" si="286"/>
        <v>0</v>
      </c>
      <c r="AG511" s="178">
        <f t="shared" si="276"/>
        <v>0</v>
      </c>
      <c r="AH511" s="220">
        <f t="shared" si="287"/>
        <v>0</v>
      </c>
      <c r="AI511" s="179">
        <f t="shared" si="277"/>
        <v>0</v>
      </c>
      <c r="AJ511" s="177">
        <f t="shared" si="288"/>
        <v>0</v>
      </c>
      <c r="AK511" s="178">
        <f t="shared" si="278"/>
        <v>0</v>
      </c>
      <c r="AL511" s="177">
        <f t="shared" si="289"/>
        <v>0</v>
      </c>
      <c r="AM511" s="178">
        <f t="shared" si="279"/>
        <v>0</v>
      </c>
      <c r="AN511" s="220">
        <f t="shared" si="290"/>
        <v>0</v>
      </c>
      <c r="AO511" s="117">
        <f t="shared" si="280"/>
        <v>0</v>
      </c>
    </row>
    <row r="512" spans="1:41" s="65" customFormat="1" ht="15" customHeight="1">
      <c r="A512" s="66">
        <v>46</v>
      </c>
      <c r="B512" s="42">
        <v>25462588</v>
      </c>
      <c r="C512" s="43" t="s">
        <v>489</v>
      </c>
      <c r="D512" s="74">
        <v>37</v>
      </c>
      <c r="E512" s="75">
        <v>3.15</v>
      </c>
      <c r="F512" s="55">
        <v>37</v>
      </c>
      <c r="G512" s="75">
        <v>2.25</v>
      </c>
      <c r="H512" s="63">
        <v>1441191.9832287217</v>
      </c>
      <c r="I512" s="63">
        <f t="shared" si="291"/>
        <v>1484427.7427255833</v>
      </c>
      <c r="J512" s="64">
        <f t="shared" si="292"/>
        <v>1855534.678406979</v>
      </c>
      <c r="K512" s="243">
        <f t="shared" si="266"/>
        <v>0</v>
      </c>
      <c r="L512" s="238"/>
      <c r="M512" s="72">
        <v>250</v>
      </c>
      <c r="N512" s="175">
        <f t="shared" si="293"/>
        <v>0</v>
      </c>
      <c r="O512" s="178">
        <f t="shared" si="267"/>
        <v>0</v>
      </c>
      <c r="P512" s="177">
        <f t="shared" si="294"/>
        <v>0</v>
      </c>
      <c r="Q512" s="178">
        <f t="shared" si="268"/>
        <v>0</v>
      </c>
      <c r="R512" s="177">
        <f t="shared" si="294"/>
        <v>0</v>
      </c>
      <c r="S512" s="178">
        <f t="shared" si="269"/>
        <v>0</v>
      </c>
      <c r="T512" s="177">
        <f t="shared" si="281"/>
        <v>0</v>
      </c>
      <c r="U512" s="179">
        <f t="shared" si="270"/>
        <v>0</v>
      </c>
      <c r="V512" s="177">
        <f t="shared" si="282"/>
        <v>0</v>
      </c>
      <c r="W512" s="178">
        <f t="shared" si="271"/>
        <v>0</v>
      </c>
      <c r="X512" s="177">
        <f t="shared" si="283"/>
        <v>0</v>
      </c>
      <c r="Y512" s="178">
        <f t="shared" si="272"/>
        <v>0</v>
      </c>
      <c r="Z512" s="177">
        <f t="shared" si="284"/>
        <v>0</v>
      </c>
      <c r="AA512" s="178">
        <f t="shared" si="273"/>
        <v>0</v>
      </c>
      <c r="AB512" s="177">
        <f t="shared" si="285"/>
        <v>0</v>
      </c>
      <c r="AC512" s="178">
        <f t="shared" si="274"/>
        <v>0</v>
      </c>
      <c r="AD512" s="177">
        <f t="shared" si="286"/>
        <v>0</v>
      </c>
      <c r="AE512" s="179">
        <f t="shared" si="275"/>
        <v>0</v>
      </c>
      <c r="AF512" s="177">
        <f t="shared" si="286"/>
        <v>0</v>
      </c>
      <c r="AG512" s="178">
        <f t="shared" si="276"/>
        <v>0</v>
      </c>
      <c r="AH512" s="220">
        <f t="shared" si="287"/>
        <v>0</v>
      </c>
      <c r="AI512" s="179">
        <f t="shared" si="277"/>
        <v>0</v>
      </c>
      <c r="AJ512" s="177">
        <f t="shared" si="288"/>
        <v>0</v>
      </c>
      <c r="AK512" s="178">
        <f t="shared" si="278"/>
        <v>0</v>
      </c>
      <c r="AL512" s="177">
        <f t="shared" si="289"/>
        <v>0</v>
      </c>
      <c r="AM512" s="178">
        <f t="shared" si="279"/>
        <v>0</v>
      </c>
      <c r="AN512" s="220">
        <f t="shared" si="290"/>
        <v>0</v>
      </c>
      <c r="AO512" s="117">
        <f t="shared" si="280"/>
        <v>0</v>
      </c>
    </row>
    <row r="513" spans="1:41" s="65" customFormat="1" ht="15" customHeight="1">
      <c r="A513" s="66">
        <v>47</v>
      </c>
      <c r="B513" s="42">
        <v>25462589</v>
      </c>
      <c r="C513" s="43" t="s">
        <v>490</v>
      </c>
      <c r="D513" s="74">
        <v>37</v>
      </c>
      <c r="E513" s="75">
        <v>3.15</v>
      </c>
      <c r="F513" s="55">
        <v>37</v>
      </c>
      <c r="G513" s="75">
        <v>2.5099999999999998</v>
      </c>
      <c r="H513" s="63">
        <v>1491917.2862509061</v>
      </c>
      <c r="I513" s="63">
        <f t="shared" si="291"/>
        <v>1536674.8048384334</v>
      </c>
      <c r="J513" s="64">
        <f t="shared" si="292"/>
        <v>1920843.5060480416</v>
      </c>
      <c r="K513" s="243">
        <f t="shared" si="266"/>
        <v>0</v>
      </c>
      <c r="L513" s="238"/>
      <c r="M513" s="72">
        <v>250</v>
      </c>
      <c r="N513" s="175">
        <f t="shared" si="293"/>
        <v>0</v>
      </c>
      <c r="O513" s="178">
        <f t="shared" si="267"/>
        <v>0</v>
      </c>
      <c r="P513" s="177">
        <f t="shared" si="294"/>
        <v>0</v>
      </c>
      <c r="Q513" s="178">
        <f t="shared" si="268"/>
        <v>0</v>
      </c>
      <c r="R513" s="177">
        <f t="shared" si="294"/>
        <v>0</v>
      </c>
      <c r="S513" s="178">
        <f t="shared" si="269"/>
        <v>0</v>
      </c>
      <c r="T513" s="177">
        <f t="shared" si="281"/>
        <v>0</v>
      </c>
      <c r="U513" s="179">
        <f t="shared" si="270"/>
        <v>0</v>
      </c>
      <c r="V513" s="177">
        <f t="shared" si="282"/>
        <v>0</v>
      </c>
      <c r="W513" s="178">
        <f t="shared" si="271"/>
        <v>0</v>
      </c>
      <c r="X513" s="177">
        <f t="shared" si="283"/>
        <v>0</v>
      </c>
      <c r="Y513" s="178">
        <f t="shared" si="272"/>
        <v>0</v>
      </c>
      <c r="Z513" s="177">
        <f t="shared" si="284"/>
        <v>0</v>
      </c>
      <c r="AA513" s="178">
        <f t="shared" si="273"/>
        <v>0</v>
      </c>
      <c r="AB513" s="177">
        <f t="shared" si="285"/>
        <v>0</v>
      </c>
      <c r="AC513" s="178">
        <f t="shared" si="274"/>
        <v>0</v>
      </c>
      <c r="AD513" s="177">
        <f t="shared" si="286"/>
        <v>0</v>
      </c>
      <c r="AE513" s="179">
        <f t="shared" si="275"/>
        <v>0</v>
      </c>
      <c r="AF513" s="177">
        <f t="shared" si="286"/>
        <v>0</v>
      </c>
      <c r="AG513" s="178">
        <f t="shared" si="276"/>
        <v>0</v>
      </c>
      <c r="AH513" s="220">
        <f t="shared" si="287"/>
        <v>0</v>
      </c>
      <c r="AI513" s="179">
        <f t="shared" si="277"/>
        <v>0</v>
      </c>
      <c r="AJ513" s="177">
        <f t="shared" si="288"/>
        <v>0</v>
      </c>
      <c r="AK513" s="178">
        <f t="shared" si="278"/>
        <v>0</v>
      </c>
      <c r="AL513" s="177">
        <f t="shared" si="289"/>
        <v>0</v>
      </c>
      <c r="AM513" s="178">
        <f t="shared" si="279"/>
        <v>0</v>
      </c>
      <c r="AN513" s="220">
        <f t="shared" si="290"/>
        <v>0</v>
      </c>
      <c r="AO513" s="117">
        <f t="shared" si="280"/>
        <v>0</v>
      </c>
    </row>
    <row r="514" spans="1:41" s="65" customFormat="1" ht="15" customHeight="1" thickBot="1">
      <c r="A514" s="67">
        <v>48</v>
      </c>
      <c r="B514" s="44">
        <v>25462590</v>
      </c>
      <c r="C514" s="45" t="s">
        <v>491</v>
      </c>
      <c r="D514" s="76">
        <v>37</v>
      </c>
      <c r="E514" s="77">
        <v>3.15</v>
      </c>
      <c r="F514" s="57">
        <v>37</v>
      </c>
      <c r="G514" s="77">
        <v>2.84</v>
      </c>
      <c r="H514" s="70">
        <v>1563359.4773158096</v>
      </c>
      <c r="I514" s="70">
        <f t="shared" si="291"/>
        <v>1610260.2616352839</v>
      </c>
      <c r="J514" s="71">
        <f t="shared" si="292"/>
        <v>2012825.3270441049</v>
      </c>
      <c r="K514" s="246">
        <f t="shared" si="266"/>
        <v>0</v>
      </c>
      <c r="L514" s="240"/>
      <c r="M514" s="73">
        <v>250</v>
      </c>
      <c r="N514" s="180">
        <f t="shared" si="293"/>
        <v>0</v>
      </c>
      <c r="O514" s="178">
        <f t="shared" si="267"/>
        <v>0</v>
      </c>
      <c r="P514" s="177">
        <f t="shared" si="294"/>
        <v>0</v>
      </c>
      <c r="Q514" s="178">
        <f t="shared" si="268"/>
        <v>0</v>
      </c>
      <c r="R514" s="177">
        <f t="shared" si="294"/>
        <v>0</v>
      </c>
      <c r="S514" s="178">
        <f t="shared" si="269"/>
        <v>0</v>
      </c>
      <c r="T514" s="177">
        <f t="shared" si="281"/>
        <v>0</v>
      </c>
      <c r="U514" s="179">
        <f t="shared" si="270"/>
        <v>0</v>
      </c>
      <c r="V514" s="177">
        <f t="shared" si="282"/>
        <v>0</v>
      </c>
      <c r="W514" s="178">
        <f t="shared" si="271"/>
        <v>0</v>
      </c>
      <c r="X514" s="177">
        <f t="shared" si="283"/>
        <v>0</v>
      </c>
      <c r="Y514" s="178">
        <f t="shared" si="272"/>
        <v>0</v>
      </c>
      <c r="Z514" s="177">
        <f t="shared" si="284"/>
        <v>0</v>
      </c>
      <c r="AA514" s="178">
        <f t="shared" si="273"/>
        <v>0</v>
      </c>
      <c r="AB514" s="177">
        <f t="shared" si="285"/>
        <v>0</v>
      </c>
      <c r="AC514" s="178">
        <f t="shared" si="274"/>
        <v>0</v>
      </c>
      <c r="AD514" s="177">
        <f t="shared" si="286"/>
        <v>0</v>
      </c>
      <c r="AE514" s="179">
        <f t="shared" si="275"/>
        <v>0</v>
      </c>
      <c r="AF514" s="177">
        <f t="shared" si="286"/>
        <v>0</v>
      </c>
      <c r="AG514" s="178">
        <f t="shared" si="276"/>
        <v>0</v>
      </c>
      <c r="AH514" s="220">
        <f t="shared" si="287"/>
        <v>0</v>
      </c>
      <c r="AI514" s="179">
        <f t="shared" si="277"/>
        <v>0</v>
      </c>
      <c r="AJ514" s="177">
        <f t="shared" si="288"/>
        <v>0</v>
      </c>
      <c r="AK514" s="178">
        <f t="shared" si="278"/>
        <v>0</v>
      </c>
      <c r="AL514" s="177">
        <f t="shared" si="289"/>
        <v>0</v>
      </c>
      <c r="AM514" s="178">
        <f t="shared" si="279"/>
        <v>0</v>
      </c>
      <c r="AN514" s="220">
        <f t="shared" si="290"/>
        <v>0</v>
      </c>
      <c r="AO514" s="117">
        <f t="shared" si="280"/>
        <v>0</v>
      </c>
    </row>
    <row r="515" spans="1:41" s="139" customFormat="1" ht="15" customHeight="1" thickTop="1">
      <c r="A515" s="151" t="s">
        <v>764</v>
      </c>
      <c r="B515" s="129"/>
      <c r="C515" s="130"/>
      <c r="D515" s="131"/>
      <c r="E515" s="132"/>
      <c r="F515" s="133"/>
      <c r="G515" s="134"/>
      <c r="H515" s="135"/>
      <c r="I515" s="135"/>
      <c r="J515" s="135"/>
      <c r="K515" s="245"/>
      <c r="L515" s="136"/>
      <c r="M515" s="184"/>
      <c r="N515" s="201"/>
      <c r="O515" s="202"/>
      <c r="P515" s="187"/>
      <c r="Q515" s="185"/>
      <c r="R515" s="187"/>
      <c r="S515" s="185"/>
      <c r="T515" s="187"/>
      <c r="U515" s="136"/>
      <c r="V515" s="187"/>
      <c r="W515" s="185"/>
      <c r="X515" s="187"/>
      <c r="Y515" s="185"/>
      <c r="Z515" s="187"/>
      <c r="AA515" s="185"/>
      <c r="AB515" s="187"/>
      <c r="AC515" s="185"/>
      <c r="AD515" s="187"/>
      <c r="AE515" s="136"/>
      <c r="AF515" s="226"/>
      <c r="AG515" s="210"/>
      <c r="AH515" s="209"/>
      <c r="AI515" s="136"/>
      <c r="AJ515" s="226"/>
      <c r="AK515" s="210">
        <f t="shared" si="278"/>
        <v>0</v>
      </c>
      <c r="AL515" s="226"/>
      <c r="AM515" s="210">
        <f t="shared" si="279"/>
        <v>0</v>
      </c>
      <c r="AN515" s="209"/>
      <c r="AO515" s="138">
        <f t="shared" si="280"/>
        <v>0</v>
      </c>
    </row>
    <row r="516" spans="1:41" s="65" customFormat="1" ht="15" customHeight="1">
      <c r="A516" s="60">
        <v>1</v>
      </c>
      <c r="B516" s="40">
        <v>25442501</v>
      </c>
      <c r="C516" s="41" t="s">
        <v>492</v>
      </c>
      <c r="D516" s="78">
        <v>7</v>
      </c>
      <c r="E516" s="79">
        <v>0.37</v>
      </c>
      <c r="F516" s="106"/>
      <c r="G516" s="79"/>
      <c r="H516" s="82">
        <v>12567.544805641774</v>
      </c>
      <c r="I516" s="82">
        <f>H516*1.03</f>
        <v>12944.571149811027</v>
      </c>
      <c r="J516" s="83">
        <f>I516/0.8</f>
        <v>16180.713937263783</v>
      </c>
      <c r="K516" s="242">
        <f t="shared" si="266"/>
        <v>0</v>
      </c>
      <c r="L516" s="237"/>
      <c r="M516" s="84">
        <v>2000</v>
      </c>
      <c r="N516" s="175">
        <f t="shared" si="293"/>
        <v>0</v>
      </c>
      <c r="O516" s="178">
        <f t="shared" si="267"/>
        <v>0</v>
      </c>
      <c r="P516" s="177">
        <f t="shared" si="294"/>
        <v>0</v>
      </c>
      <c r="Q516" s="178">
        <f t="shared" si="268"/>
        <v>0</v>
      </c>
      <c r="R516" s="177">
        <f t="shared" si="294"/>
        <v>0</v>
      </c>
      <c r="S516" s="178">
        <f t="shared" si="269"/>
        <v>0</v>
      </c>
      <c r="T516" s="177">
        <f t="shared" ref="T516:T554" si="295">U516/1.1</f>
        <v>0</v>
      </c>
      <c r="U516" s="179">
        <f t="shared" si="270"/>
        <v>0</v>
      </c>
      <c r="V516" s="177">
        <f t="shared" ref="V516:V554" si="296">W516/1.1</f>
        <v>0</v>
      </c>
      <c r="W516" s="178">
        <f t="shared" si="271"/>
        <v>0</v>
      </c>
      <c r="X516" s="177">
        <f t="shared" ref="X516:X554" si="297">Y516/1.1</f>
        <v>0</v>
      </c>
      <c r="Y516" s="178">
        <f t="shared" si="272"/>
        <v>0</v>
      </c>
      <c r="Z516" s="177">
        <f t="shared" ref="Z516:Z554" si="298">AA516/1.1</f>
        <v>0</v>
      </c>
      <c r="AA516" s="178">
        <f t="shared" si="273"/>
        <v>0</v>
      </c>
      <c r="AB516" s="177">
        <f t="shared" ref="AB516:AB554" si="299">AC516/1.1</f>
        <v>0</v>
      </c>
      <c r="AC516" s="178">
        <f t="shared" si="274"/>
        <v>0</v>
      </c>
      <c r="AD516" s="177">
        <f t="shared" ref="AD516:AF554" si="300">AE516/1.1</f>
        <v>0</v>
      </c>
      <c r="AE516" s="179">
        <f t="shared" si="275"/>
        <v>0</v>
      </c>
      <c r="AF516" s="177">
        <f t="shared" si="300"/>
        <v>0</v>
      </c>
      <c r="AG516" s="178">
        <f t="shared" si="276"/>
        <v>0</v>
      </c>
      <c r="AH516" s="220">
        <f t="shared" ref="AH516:AH554" si="301">AI516/1.1</f>
        <v>0</v>
      </c>
      <c r="AI516" s="179">
        <f t="shared" si="277"/>
        <v>0</v>
      </c>
      <c r="AJ516" s="177">
        <f t="shared" ref="AJ516:AJ554" si="302">AK516/1.1</f>
        <v>0</v>
      </c>
      <c r="AK516" s="178">
        <f t="shared" si="278"/>
        <v>0</v>
      </c>
      <c r="AL516" s="177">
        <f t="shared" ref="AL516:AL554" si="303">AM516/1.1</f>
        <v>0</v>
      </c>
      <c r="AM516" s="178">
        <f t="shared" si="279"/>
        <v>0</v>
      </c>
      <c r="AN516" s="220">
        <f t="shared" ref="AN516:AN554" si="304">AO516/1.1</f>
        <v>0</v>
      </c>
      <c r="AO516" s="117">
        <f t="shared" si="280"/>
        <v>0</v>
      </c>
    </row>
    <row r="517" spans="1:41" s="65" customFormat="1" ht="15" customHeight="1">
      <c r="A517" s="66">
        <v>2</v>
      </c>
      <c r="B517" s="42">
        <v>25442502</v>
      </c>
      <c r="C517" s="43" t="s">
        <v>493</v>
      </c>
      <c r="D517" s="74">
        <v>7</v>
      </c>
      <c r="E517" s="75">
        <v>0.42</v>
      </c>
      <c r="F517" s="55"/>
      <c r="G517" s="75"/>
      <c r="H517" s="63">
        <v>14128.194379614288</v>
      </c>
      <c r="I517" s="63">
        <f t="shared" ref="I517:I554" si="305">H517*1.03</f>
        <v>14552.040211002717</v>
      </c>
      <c r="J517" s="64">
        <f t="shared" ref="J517:J554" si="306">I517/0.8</f>
        <v>18190.050263753394</v>
      </c>
      <c r="K517" s="243">
        <f t="shared" si="266"/>
        <v>0</v>
      </c>
      <c r="L517" s="238"/>
      <c r="M517" s="72">
        <v>2000</v>
      </c>
      <c r="N517" s="175">
        <f t="shared" si="293"/>
        <v>0</v>
      </c>
      <c r="O517" s="178">
        <f t="shared" si="267"/>
        <v>0</v>
      </c>
      <c r="P517" s="177">
        <f t="shared" si="294"/>
        <v>0</v>
      </c>
      <c r="Q517" s="178">
        <f t="shared" si="268"/>
        <v>0</v>
      </c>
      <c r="R517" s="177">
        <f t="shared" si="294"/>
        <v>0</v>
      </c>
      <c r="S517" s="178">
        <f t="shared" si="269"/>
        <v>0</v>
      </c>
      <c r="T517" s="177">
        <f t="shared" si="295"/>
        <v>0</v>
      </c>
      <c r="U517" s="179">
        <f t="shared" si="270"/>
        <v>0</v>
      </c>
      <c r="V517" s="177">
        <f t="shared" si="296"/>
        <v>0</v>
      </c>
      <c r="W517" s="178">
        <f t="shared" si="271"/>
        <v>0</v>
      </c>
      <c r="X517" s="177">
        <f t="shared" si="297"/>
        <v>0</v>
      </c>
      <c r="Y517" s="178">
        <f t="shared" si="272"/>
        <v>0</v>
      </c>
      <c r="Z517" s="177">
        <f t="shared" si="298"/>
        <v>0</v>
      </c>
      <c r="AA517" s="178">
        <f t="shared" si="273"/>
        <v>0</v>
      </c>
      <c r="AB517" s="177">
        <f t="shared" si="299"/>
        <v>0</v>
      </c>
      <c r="AC517" s="178">
        <f t="shared" si="274"/>
        <v>0</v>
      </c>
      <c r="AD517" s="177">
        <f t="shared" si="300"/>
        <v>0</v>
      </c>
      <c r="AE517" s="179">
        <f t="shared" si="275"/>
        <v>0</v>
      </c>
      <c r="AF517" s="177">
        <f t="shared" si="300"/>
        <v>0</v>
      </c>
      <c r="AG517" s="178">
        <f t="shared" si="276"/>
        <v>0</v>
      </c>
      <c r="AH517" s="220">
        <f t="shared" si="301"/>
        <v>0</v>
      </c>
      <c r="AI517" s="179">
        <f t="shared" si="277"/>
        <v>0</v>
      </c>
      <c r="AJ517" s="177">
        <f t="shared" si="302"/>
        <v>0</v>
      </c>
      <c r="AK517" s="178">
        <f t="shared" si="278"/>
        <v>0</v>
      </c>
      <c r="AL517" s="177">
        <f t="shared" si="303"/>
        <v>0</v>
      </c>
      <c r="AM517" s="178">
        <f t="shared" si="279"/>
        <v>0</v>
      </c>
      <c r="AN517" s="220">
        <f t="shared" si="304"/>
        <v>0</v>
      </c>
      <c r="AO517" s="117">
        <f t="shared" si="280"/>
        <v>0</v>
      </c>
    </row>
    <row r="518" spans="1:41" s="65" customFormat="1" ht="15" customHeight="1">
      <c r="A518" s="66">
        <v>3</v>
      </c>
      <c r="B518" s="42">
        <v>25442503</v>
      </c>
      <c r="C518" s="43" t="s">
        <v>494</v>
      </c>
      <c r="D518" s="74">
        <v>7</v>
      </c>
      <c r="E518" s="75">
        <v>0.45</v>
      </c>
      <c r="F518" s="55"/>
      <c r="G518" s="75"/>
      <c r="H518" s="63">
        <v>15206.64931889686</v>
      </c>
      <c r="I518" s="63">
        <f t="shared" si="305"/>
        <v>15662.848798463767</v>
      </c>
      <c r="J518" s="64">
        <f t="shared" si="306"/>
        <v>19578.560998079709</v>
      </c>
      <c r="K518" s="243">
        <f t="shared" si="266"/>
        <v>0</v>
      </c>
      <c r="L518" s="238"/>
      <c r="M518" s="72">
        <v>2000</v>
      </c>
      <c r="N518" s="175">
        <f t="shared" si="293"/>
        <v>0</v>
      </c>
      <c r="O518" s="178">
        <f t="shared" si="267"/>
        <v>0</v>
      </c>
      <c r="P518" s="177">
        <f t="shared" si="294"/>
        <v>0</v>
      </c>
      <c r="Q518" s="178">
        <f t="shared" si="268"/>
        <v>0</v>
      </c>
      <c r="R518" s="177">
        <f t="shared" si="294"/>
        <v>0</v>
      </c>
      <c r="S518" s="178">
        <f t="shared" si="269"/>
        <v>0</v>
      </c>
      <c r="T518" s="177">
        <f t="shared" si="295"/>
        <v>0</v>
      </c>
      <c r="U518" s="179">
        <f t="shared" si="270"/>
        <v>0</v>
      </c>
      <c r="V518" s="177">
        <f t="shared" si="296"/>
        <v>0</v>
      </c>
      <c r="W518" s="178">
        <f t="shared" si="271"/>
        <v>0</v>
      </c>
      <c r="X518" s="177">
        <f t="shared" si="297"/>
        <v>0</v>
      </c>
      <c r="Y518" s="178">
        <f t="shared" si="272"/>
        <v>0</v>
      </c>
      <c r="Z518" s="177">
        <f t="shared" si="298"/>
        <v>0</v>
      </c>
      <c r="AA518" s="178">
        <f t="shared" si="273"/>
        <v>0</v>
      </c>
      <c r="AB518" s="177">
        <f t="shared" si="299"/>
        <v>0</v>
      </c>
      <c r="AC518" s="178">
        <f t="shared" si="274"/>
        <v>0</v>
      </c>
      <c r="AD518" s="177">
        <f t="shared" si="300"/>
        <v>0</v>
      </c>
      <c r="AE518" s="179">
        <f t="shared" si="275"/>
        <v>0</v>
      </c>
      <c r="AF518" s="177">
        <f t="shared" si="300"/>
        <v>0</v>
      </c>
      <c r="AG518" s="178">
        <f t="shared" si="276"/>
        <v>0</v>
      </c>
      <c r="AH518" s="220">
        <f t="shared" si="301"/>
        <v>0</v>
      </c>
      <c r="AI518" s="179">
        <f t="shared" si="277"/>
        <v>0</v>
      </c>
      <c r="AJ518" s="177">
        <f t="shared" si="302"/>
        <v>0</v>
      </c>
      <c r="AK518" s="178">
        <f t="shared" si="278"/>
        <v>0</v>
      </c>
      <c r="AL518" s="177">
        <f t="shared" si="303"/>
        <v>0</v>
      </c>
      <c r="AM518" s="178">
        <f t="shared" si="279"/>
        <v>0</v>
      </c>
      <c r="AN518" s="220">
        <f t="shared" si="304"/>
        <v>0</v>
      </c>
      <c r="AO518" s="117">
        <f t="shared" si="280"/>
        <v>0</v>
      </c>
    </row>
    <row r="519" spans="1:41" s="65" customFormat="1" ht="15" customHeight="1">
      <c r="A519" s="66">
        <v>4</v>
      </c>
      <c r="B519" s="42">
        <v>25442504</v>
      </c>
      <c r="C519" s="43" t="s">
        <v>495</v>
      </c>
      <c r="D519" s="74">
        <v>7</v>
      </c>
      <c r="E519" s="75">
        <v>0.52</v>
      </c>
      <c r="F519" s="55"/>
      <c r="G519" s="75"/>
      <c r="H519" s="63">
        <v>17827.720629326912</v>
      </c>
      <c r="I519" s="63">
        <f t="shared" si="305"/>
        <v>18362.552248206721</v>
      </c>
      <c r="J519" s="64">
        <f t="shared" si="306"/>
        <v>22953.1903102584</v>
      </c>
      <c r="K519" s="243">
        <f t="shared" si="266"/>
        <v>0</v>
      </c>
      <c r="L519" s="238"/>
      <c r="M519" s="72">
        <v>2000</v>
      </c>
      <c r="N519" s="175">
        <f t="shared" si="293"/>
        <v>0</v>
      </c>
      <c r="O519" s="178">
        <f t="shared" si="267"/>
        <v>0</v>
      </c>
      <c r="P519" s="177">
        <f t="shared" si="294"/>
        <v>0</v>
      </c>
      <c r="Q519" s="178">
        <f t="shared" si="268"/>
        <v>0</v>
      </c>
      <c r="R519" s="177">
        <f t="shared" si="294"/>
        <v>0</v>
      </c>
      <c r="S519" s="178">
        <f t="shared" si="269"/>
        <v>0</v>
      </c>
      <c r="T519" s="177">
        <f t="shared" si="295"/>
        <v>0</v>
      </c>
      <c r="U519" s="179">
        <f t="shared" si="270"/>
        <v>0</v>
      </c>
      <c r="V519" s="177">
        <f t="shared" si="296"/>
        <v>0</v>
      </c>
      <c r="W519" s="178">
        <f t="shared" si="271"/>
        <v>0</v>
      </c>
      <c r="X519" s="177">
        <f t="shared" si="297"/>
        <v>0</v>
      </c>
      <c r="Y519" s="178">
        <f t="shared" si="272"/>
        <v>0</v>
      </c>
      <c r="Z519" s="177">
        <f t="shared" si="298"/>
        <v>0</v>
      </c>
      <c r="AA519" s="178">
        <f t="shared" si="273"/>
        <v>0</v>
      </c>
      <c r="AB519" s="177">
        <f t="shared" si="299"/>
        <v>0</v>
      </c>
      <c r="AC519" s="178">
        <f t="shared" si="274"/>
        <v>0</v>
      </c>
      <c r="AD519" s="177">
        <f t="shared" si="300"/>
        <v>0</v>
      </c>
      <c r="AE519" s="179">
        <f t="shared" si="275"/>
        <v>0</v>
      </c>
      <c r="AF519" s="177">
        <f t="shared" si="300"/>
        <v>0</v>
      </c>
      <c r="AG519" s="178">
        <f t="shared" si="276"/>
        <v>0</v>
      </c>
      <c r="AH519" s="220">
        <f t="shared" si="301"/>
        <v>0</v>
      </c>
      <c r="AI519" s="179">
        <f t="shared" si="277"/>
        <v>0</v>
      </c>
      <c r="AJ519" s="177">
        <f t="shared" si="302"/>
        <v>0</v>
      </c>
      <c r="AK519" s="178">
        <f t="shared" si="278"/>
        <v>0</v>
      </c>
      <c r="AL519" s="177">
        <f t="shared" si="303"/>
        <v>0</v>
      </c>
      <c r="AM519" s="178">
        <f t="shared" si="279"/>
        <v>0</v>
      </c>
      <c r="AN519" s="220">
        <f t="shared" si="304"/>
        <v>0</v>
      </c>
      <c r="AO519" s="117">
        <f t="shared" si="280"/>
        <v>0</v>
      </c>
    </row>
    <row r="520" spans="1:41" s="65" customFormat="1" ht="15" customHeight="1">
      <c r="A520" s="66">
        <v>5</v>
      </c>
      <c r="B520" s="42">
        <v>25442505</v>
      </c>
      <c r="C520" s="43" t="s">
        <v>496</v>
      </c>
      <c r="D520" s="74">
        <v>7</v>
      </c>
      <c r="E520" s="75">
        <v>0.6</v>
      </c>
      <c r="F520" s="55"/>
      <c r="G520" s="75"/>
      <c r="H520" s="63">
        <v>21255.311999763853</v>
      </c>
      <c r="I520" s="63">
        <f t="shared" si="305"/>
        <v>21892.971359756768</v>
      </c>
      <c r="J520" s="64">
        <f t="shared" si="306"/>
        <v>27366.214199695958</v>
      </c>
      <c r="K520" s="243">
        <f t="shared" si="266"/>
        <v>0</v>
      </c>
      <c r="L520" s="238"/>
      <c r="M520" s="72">
        <v>2000</v>
      </c>
      <c r="N520" s="175">
        <f t="shared" si="293"/>
        <v>0</v>
      </c>
      <c r="O520" s="178">
        <f t="shared" si="267"/>
        <v>0</v>
      </c>
      <c r="P520" s="177">
        <f t="shared" si="294"/>
        <v>0</v>
      </c>
      <c r="Q520" s="178">
        <f t="shared" si="268"/>
        <v>0</v>
      </c>
      <c r="R520" s="177">
        <f t="shared" si="294"/>
        <v>0</v>
      </c>
      <c r="S520" s="178">
        <f t="shared" si="269"/>
        <v>0</v>
      </c>
      <c r="T520" s="177">
        <f t="shared" si="295"/>
        <v>0</v>
      </c>
      <c r="U520" s="179">
        <f t="shared" si="270"/>
        <v>0</v>
      </c>
      <c r="V520" s="177">
        <f t="shared" si="296"/>
        <v>0</v>
      </c>
      <c r="W520" s="178">
        <f t="shared" si="271"/>
        <v>0</v>
      </c>
      <c r="X520" s="177">
        <f t="shared" si="297"/>
        <v>0</v>
      </c>
      <c r="Y520" s="178">
        <f t="shared" si="272"/>
        <v>0</v>
      </c>
      <c r="Z520" s="177">
        <f t="shared" si="298"/>
        <v>0</v>
      </c>
      <c r="AA520" s="178">
        <f t="shared" si="273"/>
        <v>0</v>
      </c>
      <c r="AB520" s="177">
        <f t="shared" si="299"/>
        <v>0</v>
      </c>
      <c r="AC520" s="178">
        <f t="shared" si="274"/>
        <v>0</v>
      </c>
      <c r="AD520" s="177">
        <f t="shared" si="300"/>
        <v>0</v>
      </c>
      <c r="AE520" s="179">
        <f t="shared" si="275"/>
        <v>0</v>
      </c>
      <c r="AF520" s="177">
        <f t="shared" si="300"/>
        <v>0</v>
      </c>
      <c r="AG520" s="178">
        <f t="shared" si="276"/>
        <v>0</v>
      </c>
      <c r="AH520" s="220">
        <f t="shared" si="301"/>
        <v>0</v>
      </c>
      <c r="AI520" s="179">
        <f t="shared" si="277"/>
        <v>0</v>
      </c>
      <c r="AJ520" s="177">
        <f t="shared" si="302"/>
        <v>0</v>
      </c>
      <c r="AK520" s="178">
        <f t="shared" si="278"/>
        <v>0</v>
      </c>
      <c r="AL520" s="177">
        <f t="shared" si="303"/>
        <v>0</v>
      </c>
      <c r="AM520" s="178">
        <f t="shared" si="279"/>
        <v>0</v>
      </c>
      <c r="AN520" s="220">
        <f t="shared" si="304"/>
        <v>0</v>
      </c>
      <c r="AO520" s="117">
        <f t="shared" si="280"/>
        <v>0</v>
      </c>
    </row>
    <row r="521" spans="1:41" s="65" customFormat="1" ht="15" customHeight="1">
      <c r="A521" s="66">
        <v>6</v>
      </c>
      <c r="B521" s="42">
        <v>25442506</v>
      </c>
      <c r="C521" s="43" t="s">
        <v>497</v>
      </c>
      <c r="D521" s="74">
        <v>7</v>
      </c>
      <c r="E521" s="75">
        <v>0.67</v>
      </c>
      <c r="F521" s="55"/>
      <c r="G521" s="75"/>
      <c r="H521" s="63">
        <v>24498.512165637912</v>
      </c>
      <c r="I521" s="63">
        <f t="shared" si="305"/>
        <v>25233.467530607049</v>
      </c>
      <c r="J521" s="64">
        <f t="shared" si="306"/>
        <v>31541.83441325881</v>
      </c>
      <c r="K521" s="243">
        <f t="shared" si="266"/>
        <v>0</v>
      </c>
      <c r="L521" s="238"/>
      <c r="M521" s="72">
        <v>2000</v>
      </c>
      <c r="N521" s="175">
        <f t="shared" si="293"/>
        <v>0</v>
      </c>
      <c r="O521" s="178">
        <f t="shared" si="267"/>
        <v>0</v>
      </c>
      <c r="P521" s="177">
        <f t="shared" si="294"/>
        <v>0</v>
      </c>
      <c r="Q521" s="178">
        <f t="shared" si="268"/>
        <v>0</v>
      </c>
      <c r="R521" s="177">
        <f t="shared" si="294"/>
        <v>0</v>
      </c>
      <c r="S521" s="178">
        <f t="shared" si="269"/>
        <v>0</v>
      </c>
      <c r="T521" s="177">
        <f t="shared" si="295"/>
        <v>0</v>
      </c>
      <c r="U521" s="179">
        <f t="shared" si="270"/>
        <v>0</v>
      </c>
      <c r="V521" s="177">
        <f t="shared" si="296"/>
        <v>0</v>
      </c>
      <c r="W521" s="178">
        <f t="shared" si="271"/>
        <v>0</v>
      </c>
      <c r="X521" s="177">
        <f t="shared" si="297"/>
        <v>0</v>
      </c>
      <c r="Y521" s="178">
        <f t="shared" si="272"/>
        <v>0</v>
      </c>
      <c r="Z521" s="177">
        <f t="shared" si="298"/>
        <v>0</v>
      </c>
      <c r="AA521" s="178">
        <f t="shared" si="273"/>
        <v>0</v>
      </c>
      <c r="AB521" s="177">
        <f t="shared" si="299"/>
        <v>0</v>
      </c>
      <c r="AC521" s="178">
        <f t="shared" si="274"/>
        <v>0</v>
      </c>
      <c r="AD521" s="177">
        <f t="shared" si="300"/>
        <v>0</v>
      </c>
      <c r="AE521" s="179">
        <f t="shared" si="275"/>
        <v>0</v>
      </c>
      <c r="AF521" s="177">
        <f t="shared" si="300"/>
        <v>0</v>
      </c>
      <c r="AG521" s="178">
        <f t="shared" si="276"/>
        <v>0</v>
      </c>
      <c r="AH521" s="220">
        <f t="shared" si="301"/>
        <v>0</v>
      </c>
      <c r="AI521" s="179">
        <f t="shared" si="277"/>
        <v>0</v>
      </c>
      <c r="AJ521" s="177">
        <f t="shared" si="302"/>
        <v>0</v>
      </c>
      <c r="AK521" s="178">
        <f t="shared" si="278"/>
        <v>0</v>
      </c>
      <c r="AL521" s="177">
        <f t="shared" si="303"/>
        <v>0</v>
      </c>
      <c r="AM521" s="178">
        <f t="shared" si="279"/>
        <v>0</v>
      </c>
      <c r="AN521" s="220">
        <f t="shared" si="304"/>
        <v>0</v>
      </c>
      <c r="AO521" s="117">
        <f t="shared" si="280"/>
        <v>0</v>
      </c>
    </row>
    <row r="522" spans="1:41" s="65" customFormat="1" ht="15" customHeight="1">
      <c r="A522" s="66">
        <v>7</v>
      </c>
      <c r="B522" s="42">
        <v>25442507</v>
      </c>
      <c r="C522" s="43" t="s">
        <v>498</v>
      </c>
      <c r="D522" s="74">
        <v>7</v>
      </c>
      <c r="E522" s="75">
        <v>0.75</v>
      </c>
      <c r="F522" s="55"/>
      <c r="G522" s="75"/>
      <c r="H522" s="63">
        <v>28704.329778443072</v>
      </c>
      <c r="I522" s="63">
        <f t="shared" si="305"/>
        <v>29565.459671796365</v>
      </c>
      <c r="J522" s="64">
        <f t="shared" si="306"/>
        <v>36956.824589745454</v>
      </c>
      <c r="K522" s="243">
        <f t="shared" si="266"/>
        <v>0</v>
      </c>
      <c r="L522" s="238"/>
      <c r="M522" s="72">
        <v>2000</v>
      </c>
      <c r="N522" s="175">
        <f t="shared" si="293"/>
        <v>0</v>
      </c>
      <c r="O522" s="178">
        <f t="shared" si="267"/>
        <v>0</v>
      </c>
      <c r="P522" s="177">
        <f t="shared" si="294"/>
        <v>0</v>
      </c>
      <c r="Q522" s="178">
        <f t="shared" si="268"/>
        <v>0</v>
      </c>
      <c r="R522" s="177">
        <f t="shared" si="294"/>
        <v>0</v>
      </c>
      <c r="S522" s="178">
        <f t="shared" si="269"/>
        <v>0</v>
      </c>
      <c r="T522" s="177">
        <f t="shared" si="295"/>
        <v>0</v>
      </c>
      <c r="U522" s="179">
        <f t="shared" si="270"/>
        <v>0</v>
      </c>
      <c r="V522" s="177">
        <f t="shared" si="296"/>
        <v>0</v>
      </c>
      <c r="W522" s="178">
        <f t="shared" si="271"/>
        <v>0</v>
      </c>
      <c r="X522" s="177">
        <f t="shared" si="297"/>
        <v>0</v>
      </c>
      <c r="Y522" s="178">
        <f t="shared" si="272"/>
        <v>0</v>
      </c>
      <c r="Z522" s="177">
        <f t="shared" si="298"/>
        <v>0</v>
      </c>
      <c r="AA522" s="178">
        <f t="shared" si="273"/>
        <v>0</v>
      </c>
      <c r="AB522" s="177">
        <f t="shared" si="299"/>
        <v>0</v>
      </c>
      <c r="AC522" s="178">
        <f t="shared" si="274"/>
        <v>0</v>
      </c>
      <c r="AD522" s="177">
        <f t="shared" si="300"/>
        <v>0</v>
      </c>
      <c r="AE522" s="179">
        <f t="shared" si="275"/>
        <v>0</v>
      </c>
      <c r="AF522" s="177">
        <f t="shared" si="300"/>
        <v>0</v>
      </c>
      <c r="AG522" s="178">
        <f t="shared" si="276"/>
        <v>0</v>
      </c>
      <c r="AH522" s="220">
        <f t="shared" si="301"/>
        <v>0</v>
      </c>
      <c r="AI522" s="179">
        <f t="shared" si="277"/>
        <v>0</v>
      </c>
      <c r="AJ522" s="177">
        <f t="shared" si="302"/>
        <v>0</v>
      </c>
      <c r="AK522" s="178">
        <f t="shared" si="278"/>
        <v>0</v>
      </c>
      <c r="AL522" s="177">
        <f t="shared" si="303"/>
        <v>0</v>
      </c>
      <c r="AM522" s="178">
        <f t="shared" si="279"/>
        <v>0</v>
      </c>
      <c r="AN522" s="220">
        <f t="shared" si="304"/>
        <v>0</v>
      </c>
      <c r="AO522" s="117">
        <f t="shared" si="280"/>
        <v>0</v>
      </c>
    </row>
    <row r="523" spans="1:41" s="65" customFormat="1" ht="15" customHeight="1">
      <c r="A523" s="66">
        <v>8</v>
      </c>
      <c r="B523" s="42">
        <v>25442508</v>
      </c>
      <c r="C523" s="43" t="s">
        <v>499</v>
      </c>
      <c r="D523" s="74">
        <v>7</v>
      </c>
      <c r="E523" s="75">
        <v>0.8</v>
      </c>
      <c r="F523" s="55"/>
      <c r="G523" s="75"/>
      <c r="H523" s="63">
        <v>31478.874249833698</v>
      </c>
      <c r="I523" s="63">
        <f t="shared" si="305"/>
        <v>32423.240477328709</v>
      </c>
      <c r="J523" s="64">
        <f t="shared" si="306"/>
        <v>40529.050596660883</v>
      </c>
      <c r="K523" s="243">
        <f t="shared" ref="K523:K586" si="307">L523/1.1</f>
        <v>0</v>
      </c>
      <c r="L523" s="238"/>
      <c r="M523" s="72">
        <v>2000</v>
      </c>
      <c r="N523" s="175">
        <f t="shared" si="293"/>
        <v>0</v>
      </c>
      <c r="O523" s="178">
        <f t="shared" si="267"/>
        <v>0</v>
      </c>
      <c r="P523" s="177">
        <f t="shared" si="294"/>
        <v>0</v>
      </c>
      <c r="Q523" s="178">
        <f t="shared" si="268"/>
        <v>0</v>
      </c>
      <c r="R523" s="177">
        <f t="shared" si="294"/>
        <v>0</v>
      </c>
      <c r="S523" s="178">
        <f t="shared" si="269"/>
        <v>0</v>
      </c>
      <c r="T523" s="177">
        <f t="shared" si="295"/>
        <v>0</v>
      </c>
      <c r="U523" s="179">
        <f t="shared" si="270"/>
        <v>0</v>
      </c>
      <c r="V523" s="177">
        <f t="shared" si="296"/>
        <v>0</v>
      </c>
      <c r="W523" s="178">
        <f t="shared" si="271"/>
        <v>0</v>
      </c>
      <c r="X523" s="177">
        <f t="shared" si="297"/>
        <v>0</v>
      </c>
      <c r="Y523" s="178">
        <f t="shared" si="272"/>
        <v>0</v>
      </c>
      <c r="Z523" s="177">
        <f t="shared" si="298"/>
        <v>0</v>
      </c>
      <c r="AA523" s="178">
        <f t="shared" si="273"/>
        <v>0</v>
      </c>
      <c r="AB523" s="177">
        <f t="shared" si="299"/>
        <v>0</v>
      </c>
      <c r="AC523" s="178">
        <f t="shared" si="274"/>
        <v>0</v>
      </c>
      <c r="AD523" s="177">
        <f t="shared" si="300"/>
        <v>0</v>
      </c>
      <c r="AE523" s="179">
        <f t="shared" si="275"/>
        <v>0</v>
      </c>
      <c r="AF523" s="177">
        <f t="shared" si="300"/>
        <v>0</v>
      </c>
      <c r="AG523" s="178">
        <f t="shared" si="276"/>
        <v>0</v>
      </c>
      <c r="AH523" s="220">
        <f t="shared" si="301"/>
        <v>0</v>
      </c>
      <c r="AI523" s="179">
        <f t="shared" si="277"/>
        <v>0</v>
      </c>
      <c r="AJ523" s="177">
        <f t="shared" si="302"/>
        <v>0</v>
      </c>
      <c r="AK523" s="178">
        <f t="shared" si="278"/>
        <v>0</v>
      </c>
      <c r="AL523" s="177">
        <f t="shared" si="303"/>
        <v>0</v>
      </c>
      <c r="AM523" s="178">
        <f t="shared" si="279"/>
        <v>0</v>
      </c>
      <c r="AN523" s="220">
        <f t="shared" si="304"/>
        <v>0</v>
      </c>
      <c r="AO523" s="117">
        <f t="shared" si="280"/>
        <v>0</v>
      </c>
    </row>
    <row r="524" spans="1:41" s="65" customFormat="1" ht="15" customHeight="1">
      <c r="A524" s="66">
        <v>9</v>
      </c>
      <c r="B524" s="42">
        <v>25442509</v>
      </c>
      <c r="C524" s="43" t="s">
        <v>500</v>
      </c>
      <c r="D524" s="74">
        <v>7</v>
      </c>
      <c r="E524" s="75">
        <v>0.85</v>
      </c>
      <c r="F524" s="55"/>
      <c r="G524" s="75"/>
      <c r="H524" s="63">
        <v>34521.738779915315</v>
      </c>
      <c r="I524" s="63">
        <f t="shared" si="305"/>
        <v>35557.390943312777</v>
      </c>
      <c r="J524" s="64">
        <f t="shared" si="306"/>
        <v>44446.738679140966</v>
      </c>
      <c r="K524" s="243">
        <f t="shared" si="307"/>
        <v>0</v>
      </c>
      <c r="L524" s="238"/>
      <c r="M524" s="72">
        <v>2000</v>
      </c>
      <c r="N524" s="175">
        <f t="shared" si="293"/>
        <v>0</v>
      </c>
      <c r="O524" s="178">
        <f t="shared" ref="O524:O587" si="308">L524-L524*10/100</f>
        <v>0</v>
      </c>
      <c r="P524" s="177">
        <f t="shared" si="294"/>
        <v>0</v>
      </c>
      <c r="Q524" s="178">
        <f t="shared" ref="Q524:Q587" si="309">L524-L524*11/100</f>
        <v>0</v>
      </c>
      <c r="R524" s="177">
        <f t="shared" si="294"/>
        <v>0</v>
      </c>
      <c r="S524" s="178">
        <f t="shared" ref="S524:S587" si="310">L524-L524*12/100</f>
        <v>0</v>
      </c>
      <c r="T524" s="177">
        <f t="shared" si="295"/>
        <v>0</v>
      </c>
      <c r="U524" s="179">
        <f t="shared" ref="U524:U587" si="311">L524-L524*13/100</f>
        <v>0</v>
      </c>
      <c r="V524" s="177">
        <f t="shared" si="296"/>
        <v>0</v>
      </c>
      <c r="W524" s="178">
        <f t="shared" ref="W524:W587" si="312">L524-L524*14/100</f>
        <v>0</v>
      </c>
      <c r="X524" s="177">
        <f t="shared" si="297"/>
        <v>0</v>
      </c>
      <c r="Y524" s="178">
        <f t="shared" ref="Y524:Y587" si="313">L524-L524*15/100</f>
        <v>0</v>
      </c>
      <c r="Z524" s="177">
        <f t="shared" si="298"/>
        <v>0</v>
      </c>
      <c r="AA524" s="178">
        <f t="shared" ref="AA524:AA587" si="314">L524-L524*16/100</f>
        <v>0</v>
      </c>
      <c r="AB524" s="177">
        <f t="shared" si="299"/>
        <v>0</v>
      </c>
      <c r="AC524" s="178">
        <f t="shared" ref="AC524:AC587" si="315">L524-L524*17/100</f>
        <v>0</v>
      </c>
      <c r="AD524" s="177">
        <f t="shared" si="300"/>
        <v>0</v>
      </c>
      <c r="AE524" s="179">
        <f t="shared" ref="AE524:AE587" si="316">L524-L524*18/100</f>
        <v>0</v>
      </c>
      <c r="AF524" s="177">
        <f t="shared" si="300"/>
        <v>0</v>
      </c>
      <c r="AG524" s="178">
        <f t="shared" ref="AG524:AG587" si="317">L524-L524*19/100</f>
        <v>0</v>
      </c>
      <c r="AH524" s="220">
        <f t="shared" si="301"/>
        <v>0</v>
      </c>
      <c r="AI524" s="179">
        <f t="shared" ref="AI524:AI587" si="318">L524-L524*20/100</f>
        <v>0</v>
      </c>
      <c r="AJ524" s="177">
        <f t="shared" si="302"/>
        <v>0</v>
      </c>
      <c r="AK524" s="178">
        <f t="shared" ref="AK524:AK587" si="319">L524-L524*21/100</f>
        <v>0</v>
      </c>
      <c r="AL524" s="177">
        <f t="shared" si="303"/>
        <v>0</v>
      </c>
      <c r="AM524" s="178">
        <f t="shared" ref="AM524:AM587" si="320">L524-L524*22/100</f>
        <v>0</v>
      </c>
      <c r="AN524" s="220">
        <f t="shared" si="304"/>
        <v>0</v>
      </c>
      <c r="AO524" s="117">
        <f t="shared" ref="AO524:AO587" si="321">L524-L524*23/100</f>
        <v>0</v>
      </c>
    </row>
    <row r="525" spans="1:41" s="65" customFormat="1" ht="15" customHeight="1">
      <c r="A525" s="66">
        <v>10</v>
      </c>
      <c r="B525" s="42">
        <v>25442510</v>
      </c>
      <c r="C525" s="43" t="s">
        <v>501</v>
      </c>
      <c r="D525" s="74">
        <v>7</v>
      </c>
      <c r="E525" s="75">
        <v>0.95</v>
      </c>
      <c r="F525" s="55"/>
      <c r="G525" s="75"/>
      <c r="H525" s="63">
        <v>40977.12967964197</v>
      </c>
      <c r="I525" s="63">
        <f t="shared" si="305"/>
        <v>42206.443570031232</v>
      </c>
      <c r="J525" s="64">
        <f t="shared" si="306"/>
        <v>52758.054462539039</v>
      </c>
      <c r="K525" s="243">
        <f t="shared" si="307"/>
        <v>0</v>
      </c>
      <c r="L525" s="238"/>
      <c r="M525" s="72">
        <v>2000</v>
      </c>
      <c r="N525" s="175">
        <f t="shared" si="293"/>
        <v>0</v>
      </c>
      <c r="O525" s="178">
        <f t="shared" si="308"/>
        <v>0</v>
      </c>
      <c r="P525" s="177">
        <f t="shared" si="294"/>
        <v>0</v>
      </c>
      <c r="Q525" s="178">
        <f t="shared" si="309"/>
        <v>0</v>
      </c>
      <c r="R525" s="177">
        <f t="shared" si="294"/>
        <v>0</v>
      </c>
      <c r="S525" s="178">
        <f t="shared" si="310"/>
        <v>0</v>
      </c>
      <c r="T525" s="177">
        <f t="shared" si="295"/>
        <v>0</v>
      </c>
      <c r="U525" s="179">
        <f t="shared" si="311"/>
        <v>0</v>
      </c>
      <c r="V525" s="177">
        <f t="shared" si="296"/>
        <v>0</v>
      </c>
      <c r="W525" s="178">
        <f t="shared" si="312"/>
        <v>0</v>
      </c>
      <c r="X525" s="177">
        <f t="shared" si="297"/>
        <v>0</v>
      </c>
      <c r="Y525" s="178">
        <f t="shared" si="313"/>
        <v>0</v>
      </c>
      <c r="Z525" s="177">
        <f t="shared" si="298"/>
        <v>0</v>
      </c>
      <c r="AA525" s="178">
        <f t="shared" si="314"/>
        <v>0</v>
      </c>
      <c r="AB525" s="177">
        <f t="shared" si="299"/>
        <v>0</v>
      </c>
      <c r="AC525" s="178">
        <f t="shared" si="315"/>
        <v>0</v>
      </c>
      <c r="AD525" s="177">
        <f t="shared" si="300"/>
        <v>0</v>
      </c>
      <c r="AE525" s="179">
        <f t="shared" si="316"/>
        <v>0</v>
      </c>
      <c r="AF525" s="177">
        <f t="shared" si="300"/>
        <v>0</v>
      </c>
      <c r="AG525" s="178">
        <f t="shared" si="317"/>
        <v>0</v>
      </c>
      <c r="AH525" s="220">
        <f t="shared" si="301"/>
        <v>0</v>
      </c>
      <c r="AI525" s="179">
        <f t="shared" si="318"/>
        <v>0</v>
      </c>
      <c r="AJ525" s="177">
        <f t="shared" si="302"/>
        <v>0</v>
      </c>
      <c r="AK525" s="178">
        <f t="shared" si="319"/>
        <v>0</v>
      </c>
      <c r="AL525" s="177">
        <f t="shared" si="303"/>
        <v>0</v>
      </c>
      <c r="AM525" s="178">
        <f t="shared" si="320"/>
        <v>0</v>
      </c>
      <c r="AN525" s="220">
        <f t="shared" si="304"/>
        <v>0</v>
      </c>
      <c r="AO525" s="117">
        <f t="shared" si="321"/>
        <v>0</v>
      </c>
    </row>
    <row r="526" spans="1:41" s="65" customFormat="1" ht="15" customHeight="1">
      <c r="A526" s="66">
        <v>11</v>
      </c>
      <c r="B526" s="42">
        <v>25442511</v>
      </c>
      <c r="C526" s="43" t="s">
        <v>502</v>
      </c>
      <c r="D526" s="74">
        <v>7</v>
      </c>
      <c r="E526" s="75">
        <v>1</v>
      </c>
      <c r="F526" s="55"/>
      <c r="G526" s="75"/>
      <c r="H526" s="63">
        <v>44395.080174666808</v>
      </c>
      <c r="I526" s="63">
        <f t="shared" si="305"/>
        <v>45726.93257990681</v>
      </c>
      <c r="J526" s="64">
        <f t="shared" si="306"/>
        <v>57158.665724883511</v>
      </c>
      <c r="K526" s="243">
        <f t="shared" si="307"/>
        <v>0</v>
      </c>
      <c r="L526" s="238"/>
      <c r="M526" s="72">
        <v>2000</v>
      </c>
      <c r="N526" s="175">
        <f t="shared" si="293"/>
        <v>0</v>
      </c>
      <c r="O526" s="178">
        <f t="shared" si="308"/>
        <v>0</v>
      </c>
      <c r="P526" s="177">
        <f t="shared" si="294"/>
        <v>0</v>
      </c>
      <c r="Q526" s="178">
        <f t="shared" si="309"/>
        <v>0</v>
      </c>
      <c r="R526" s="177">
        <f t="shared" si="294"/>
        <v>0</v>
      </c>
      <c r="S526" s="178">
        <f t="shared" si="310"/>
        <v>0</v>
      </c>
      <c r="T526" s="177">
        <f t="shared" si="295"/>
        <v>0</v>
      </c>
      <c r="U526" s="179">
        <f t="shared" si="311"/>
        <v>0</v>
      </c>
      <c r="V526" s="177">
        <f t="shared" si="296"/>
        <v>0</v>
      </c>
      <c r="W526" s="178">
        <f t="shared" si="312"/>
        <v>0</v>
      </c>
      <c r="X526" s="177">
        <f t="shared" si="297"/>
        <v>0</v>
      </c>
      <c r="Y526" s="178">
        <f t="shared" si="313"/>
        <v>0</v>
      </c>
      <c r="Z526" s="177">
        <f t="shared" si="298"/>
        <v>0</v>
      </c>
      <c r="AA526" s="178">
        <f t="shared" si="314"/>
        <v>0</v>
      </c>
      <c r="AB526" s="177">
        <f t="shared" si="299"/>
        <v>0</v>
      </c>
      <c r="AC526" s="178">
        <f t="shared" si="315"/>
        <v>0</v>
      </c>
      <c r="AD526" s="177">
        <f t="shared" si="300"/>
        <v>0</v>
      </c>
      <c r="AE526" s="179">
        <f t="shared" si="316"/>
        <v>0</v>
      </c>
      <c r="AF526" s="177">
        <f t="shared" si="300"/>
        <v>0</v>
      </c>
      <c r="AG526" s="178">
        <f t="shared" si="317"/>
        <v>0</v>
      </c>
      <c r="AH526" s="220">
        <f t="shared" si="301"/>
        <v>0</v>
      </c>
      <c r="AI526" s="179">
        <f t="shared" si="318"/>
        <v>0</v>
      </c>
      <c r="AJ526" s="177">
        <f t="shared" si="302"/>
        <v>0</v>
      </c>
      <c r="AK526" s="178">
        <f t="shared" si="319"/>
        <v>0</v>
      </c>
      <c r="AL526" s="177">
        <f t="shared" si="303"/>
        <v>0</v>
      </c>
      <c r="AM526" s="178">
        <f t="shared" si="320"/>
        <v>0</v>
      </c>
      <c r="AN526" s="220">
        <f t="shared" si="304"/>
        <v>0</v>
      </c>
      <c r="AO526" s="117">
        <f t="shared" si="321"/>
        <v>0</v>
      </c>
    </row>
    <row r="527" spans="1:41" s="65" customFormat="1" ht="15" customHeight="1">
      <c r="A527" s="66">
        <v>12</v>
      </c>
      <c r="B527" s="42">
        <v>25442512</v>
      </c>
      <c r="C527" s="43" t="s">
        <v>503</v>
      </c>
      <c r="D527" s="74">
        <v>7</v>
      </c>
      <c r="E527" s="75">
        <v>1.05</v>
      </c>
      <c r="F527" s="55"/>
      <c r="G527" s="75"/>
      <c r="H527" s="63">
        <v>46205.035631679348</v>
      </c>
      <c r="I527" s="63">
        <f t="shared" si="305"/>
        <v>47591.186700629733</v>
      </c>
      <c r="J527" s="64">
        <f t="shared" si="306"/>
        <v>59488.98337578716</v>
      </c>
      <c r="K527" s="243">
        <f t="shared" si="307"/>
        <v>0</v>
      </c>
      <c r="L527" s="238"/>
      <c r="M527" s="72">
        <v>2000</v>
      </c>
      <c r="N527" s="175">
        <f t="shared" si="293"/>
        <v>0</v>
      </c>
      <c r="O527" s="178">
        <f t="shared" si="308"/>
        <v>0</v>
      </c>
      <c r="P527" s="177">
        <f t="shared" si="294"/>
        <v>0</v>
      </c>
      <c r="Q527" s="178">
        <f t="shared" si="309"/>
        <v>0</v>
      </c>
      <c r="R527" s="177">
        <f t="shared" si="294"/>
        <v>0</v>
      </c>
      <c r="S527" s="178">
        <f t="shared" si="310"/>
        <v>0</v>
      </c>
      <c r="T527" s="177">
        <f t="shared" si="295"/>
        <v>0</v>
      </c>
      <c r="U527" s="179">
        <f t="shared" si="311"/>
        <v>0</v>
      </c>
      <c r="V527" s="177">
        <f t="shared" si="296"/>
        <v>0</v>
      </c>
      <c r="W527" s="178">
        <f t="shared" si="312"/>
        <v>0</v>
      </c>
      <c r="X527" s="177">
        <f t="shared" si="297"/>
        <v>0</v>
      </c>
      <c r="Y527" s="178">
        <f t="shared" si="313"/>
        <v>0</v>
      </c>
      <c r="Z527" s="177">
        <f t="shared" si="298"/>
        <v>0</v>
      </c>
      <c r="AA527" s="178">
        <f t="shared" si="314"/>
        <v>0</v>
      </c>
      <c r="AB527" s="177">
        <f t="shared" si="299"/>
        <v>0</v>
      </c>
      <c r="AC527" s="178">
        <f t="shared" si="315"/>
        <v>0</v>
      </c>
      <c r="AD527" s="177">
        <f t="shared" si="300"/>
        <v>0</v>
      </c>
      <c r="AE527" s="179">
        <f t="shared" si="316"/>
        <v>0</v>
      </c>
      <c r="AF527" s="177">
        <f t="shared" si="300"/>
        <v>0</v>
      </c>
      <c r="AG527" s="178">
        <f t="shared" si="317"/>
        <v>0</v>
      </c>
      <c r="AH527" s="220">
        <f t="shared" si="301"/>
        <v>0</v>
      </c>
      <c r="AI527" s="179">
        <f t="shared" si="318"/>
        <v>0</v>
      </c>
      <c r="AJ527" s="177">
        <f t="shared" si="302"/>
        <v>0</v>
      </c>
      <c r="AK527" s="178">
        <f t="shared" si="319"/>
        <v>0</v>
      </c>
      <c r="AL527" s="177">
        <f t="shared" si="303"/>
        <v>0</v>
      </c>
      <c r="AM527" s="178">
        <f t="shared" si="320"/>
        <v>0</v>
      </c>
      <c r="AN527" s="220">
        <f t="shared" si="304"/>
        <v>0</v>
      </c>
      <c r="AO527" s="117">
        <f t="shared" si="321"/>
        <v>0</v>
      </c>
    </row>
    <row r="528" spans="1:41" s="65" customFormat="1" ht="15" customHeight="1">
      <c r="A528" s="66">
        <v>13</v>
      </c>
      <c r="B528" s="42">
        <v>25442513</v>
      </c>
      <c r="C528" s="43" t="s">
        <v>504</v>
      </c>
      <c r="D528" s="74">
        <v>7</v>
      </c>
      <c r="E528" s="75">
        <v>1.1299999999999999</v>
      </c>
      <c r="F528" s="55"/>
      <c r="G528" s="75"/>
      <c r="H528" s="63">
        <v>52256.045505123613</v>
      </c>
      <c r="I528" s="63">
        <f t="shared" si="305"/>
        <v>53823.726870277322</v>
      </c>
      <c r="J528" s="64">
        <f t="shared" si="306"/>
        <v>67279.658587846643</v>
      </c>
      <c r="K528" s="243">
        <f t="shared" si="307"/>
        <v>0</v>
      </c>
      <c r="L528" s="238"/>
      <c r="M528" s="72">
        <v>2000</v>
      </c>
      <c r="N528" s="175">
        <f t="shared" si="293"/>
        <v>0</v>
      </c>
      <c r="O528" s="178">
        <f t="shared" si="308"/>
        <v>0</v>
      </c>
      <c r="P528" s="177">
        <f t="shared" si="294"/>
        <v>0</v>
      </c>
      <c r="Q528" s="178">
        <f t="shared" si="309"/>
        <v>0</v>
      </c>
      <c r="R528" s="177">
        <f t="shared" si="294"/>
        <v>0</v>
      </c>
      <c r="S528" s="178">
        <f t="shared" si="310"/>
        <v>0</v>
      </c>
      <c r="T528" s="177">
        <f t="shared" si="295"/>
        <v>0</v>
      </c>
      <c r="U528" s="179">
        <f t="shared" si="311"/>
        <v>0</v>
      </c>
      <c r="V528" s="177">
        <f t="shared" si="296"/>
        <v>0</v>
      </c>
      <c r="W528" s="178">
        <f t="shared" si="312"/>
        <v>0</v>
      </c>
      <c r="X528" s="177">
        <f t="shared" si="297"/>
        <v>0</v>
      </c>
      <c r="Y528" s="178">
        <f t="shared" si="313"/>
        <v>0</v>
      </c>
      <c r="Z528" s="177">
        <f t="shared" si="298"/>
        <v>0</v>
      </c>
      <c r="AA528" s="178">
        <f t="shared" si="314"/>
        <v>0</v>
      </c>
      <c r="AB528" s="177">
        <f t="shared" si="299"/>
        <v>0</v>
      </c>
      <c r="AC528" s="178">
        <f t="shared" si="315"/>
        <v>0</v>
      </c>
      <c r="AD528" s="177">
        <f t="shared" si="300"/>
        <v>0</v>
      </c>
      <c r="AE528" s="179">
        <f t="shared" si="316"/>
        <v>0</v>
      </c>
      <c r="AF528" s="177">
        <f t="shared" si="300"/>
        <v>0</v>
      </c>
      <c r="AG528" s="178">
        <f t="shared" si="317"/>
        <v>0</v>
      </c>
      <c r="AH528" s="220">
        <f t="shared" si="301"/>
        <v>0</v>
      </c>
      <c r="AI528" s="179">
        <f t="shared" si="318"/>
        <v>0</v>
      </c>
      <c r="AJ528" s="177">
        <f t="shared" si="302"/>
        <v>0</v>
      </c>
      <c r="AK528" s="178">
        <f t="shared" si="319"/>
        <v>0</v>
      </c>
      <c r="AL528" s="177">
        <f t="shared" si="303"/>
        <v>0</v>
      </c>
      <c r="AM528" s="178">
        <f t="shared" si="320"/>
        <v>0</v>
      </c>
      <c r="AN528" s="220">
        <f t="shared" si="304"/>
        <v>0</v>
      </c>
      <c r="AO528" s="117">
        <f t="shared" si="321"/>
        <v>0</v>
      </c>
    </row>
    <row r="529" spans="1:41" s="65" customFormat="1" ht="15" customHeight="1">
      <c r="A529" s="66">
        <v>14</v>
      </c>
      <c r="B529" s="42">
        <v>25442514</v>
      </c>
      <c r="C529" s="43" t="s">
        <v>505</v>
      </c>
      <c r="D529" s="74">
        <v>7</v>
      </c>
      <c r="E529" s="75">
        <v>1.2</v>
      </c>
      <c r="F529" s="55"/>
      <c r="G529" s="75"/>
      <c r="H529" s="63">
        <v>57624.185023234022</v>
      </c>
      <c r="I529" s="63">
        <f t="shared" si="305"/>
        <v>59352.910573931047</v>
      </c>
      <c r="J529" s="64">
        <f t="shared" si="306"/>
        <v>74191.138217413798</v>
      </c>
      <c r="K529" s="243">
        <f t="shared" si="307"/>
        <v>0</v>
      </c>
      <c r="L529" s="238"/>
      <c r="M529" s="72">
        <v>1000</v>
      </c>
      <c r="N529" s="175">
        <f t="shared" si="293"/>
        <v>0</v>
      </c>
      <c r="O529" s="178">
        <f t="shared" si="308"/>
        <v>0</v>
      </c>
      <c r="P529" s="177">
        <f t="shared" si="294"/>
        <v>0</v>
      </c>
      <c r="Q529" s="178">
        <f t="shared" si="309"/>
        <v>0</v>
      </c>
      <c r="R529" s="177">
        <f t="shared" si="294"/>
        <v>0</v>
      </c>
      <c r="S529" s="178">
        <f t="shared" si="310"/>
        <v>0</v>
      </c>
      <c r="T529" s="177">
        <f t="shared" si="295"/>
        <v>0</v>
      </c>
      <c r="U529" s="179">
        <f t="shared" si="311"/>
        <v>0</v>
      </c>
      <c r="V529" s="177">
        <f t="shared" si="296"/>
        <v>0</v>
      </c>
      <c r="W529" s="178">
        <f t="shared" si="312"/>
        <v>0</v>
      </c>
      <c r="X529" s="177">
        <f t="shared" si="297"/>
        <v>0</v>
      </c>
      <c r="Y529" s="178">
        <f t="shared" si="313"/>
        <v>0</v>
      </c>
      <c r="Z529" s="177">
        <f t="shared" si="298"/>
        <v>0</v>
      </c>
      <c r="AA529" s="178">
        <f t="shared" si="314"/>
        <v>0</v>
      </c>
      <c r="AB529" s="177">
        <f t="shared" si="299"/>
        <v>0</v>
      </c>
      <c r="AC529" s="178">
        <f t="shared" si="315"/>
        <v>0</v>
      </c>
      <c r="AD529" s="177">
        <f t="shared" si="300"/>
        <v>0</v>
      </c>
      <c r="AE529" s="179">
        <f t="shared" si="316"/>
        <v>0</v>
      </c>
      <c r="AF529" s="177">
        <f t="shared" si="300"/>
        <v>0</v>
      </c>
      <c r="AG529" s="178">
        <f t="shared" si="317"/>
        <v>0</v>
      </c>
      <c r="AH529" s="220">
        <f t="shared" si="301"/>
        <v>0</v>
      </c>
      <c r="AI529" s="179">
        <f t="shared" si="318"/>
        <v>0</v>
      </c>
      <c r="AJ529" s="177">
        <f t="shared" si="302"/>
        <v>0</v>
      </c>
      <c r="AK529" s="178">
        <f t="shared" si="319"/>
        <v>0</v>
      </c>
      <c r="AL529" s="177">
        <f t="shared" si="303"/>
        <v>0</v>
      </c>
      <c r="AM529" s="178">
        <f t="shared" si="320"/>
        <v>0</v>
      </c>
      <c r="AN529" s="220">
        <f t="shared" si="304"/>
        <v>0</v>
      </c>
      <c r="AO529" s="117">
        <f t="shared" si="321"/>
        <v>0</v>
      </c>
    </row>
    <row r="530" spans="1:41" s="65" customFormat="1" ht="15" customHeight="1">
      <c r="A530" s="66">
        <v>15</v>
      </c>
      <c r="B530" s="42">
        <v>25442515</v>
      </c>
      <c r="C530" s="43" t="s">
        <v>506</v>
      </c>
      <c r="D530" s="74">
        <v>7</v>
      </c>
      <c r="E530" s="75">
        <v>1.35</v>
      </c>
      <c r="F530" s="55"/>
      <c r="G530" s="75"/>
      <c r="H530" s="63">
        <v>70212.536843532784</v>
      </c>
      <c r="I530" s="63">
        <f t="shared" si="305"/>
        <v>72318.91294883877</v>
      </c>
      <c r="J530" s="64">
        <f t="shared" si="306"/>
        <v>90398.641186048451</v>
      </c>
      <c r="K530" s="243">
        <f t="shared" si="307"/>
        <v>0</v>
      </c>
      <c r="L530" s="238"/>
      <c r="M530" s="72">
        <v>1000</v>
      </c>
      <c r="N530" s="175">
        <f t="shared" si="293"/>
        <v>0</v>
      </c>
      <c r="O530" s="178">
        <f t="shared" si="308"/>
        <v>0</v>
      </c>
      <c r="P530" s="177">
        <f t="shared" si="294"/>
        <v>0</v>
      </c>
      <c r="Q530" s="178">
        <f t="shared" si="309"/>
        <v>0</v>
      </c>
      <c r="R530" s="177">
        <f t="shared" si="294"/>
        <v>0</v>
      </c>
      <c r="S530" s="178">
        <f t="shared" si="310"/>
        <v>0</v>
      </c>
      <c r="T530" s="177">
        <f t="shared" si="295"/>
        <v>0</v>
      </c>
      <c r="U530" s="179">
        <f t="shared" si="311"/>
        <v>0</v>
      </c>
      <c r="V530" s="177">
        <f t="shared" si="296"/>
        <v>0</v>
      </c>
      <c r="W530" s="178">
        <f t="shared" si="312"/>
        <v>0</v>
      </c>
      <c r="X530" s="177">
        <f t="shared" si="297"/>
        <v>0</v>
      </c>
      <c r="Y530" s="178">
        <f t="shared" si="313"/>
        <v>0</v>
      </c>
      <c r="Z530" s="177">
        <f t="shared" si="298"/>
        <v>0</v>
      </c>
      <c r="AA530" s="178">
        <f t="shared" si="314"/>
        <v>0</v>
      </c>
      <c r="AB530" s="177">
        <f t="shared" si="299"/>
        <v>0</v>
      </c>
      <c r="AC530" s="178">
        <f t="shared" si="315"/>
        <v>0</v>
      </c>
      <c r="AD530" s="177">
        <f t="shared" si="300"/>
        <v>0</v>
      </c>
      <c r="AE530" s="179">
        <f t="shared" si="316"/>
        <v>0</v>
      </c>
      <c r="AF530" s="177">
        <f t="shared" si="300"/>
        <v>0</v>
      </c>
      <c r="AG530" s="178">
        <f t="shared" si="317"/>
        <v>0</v>
      </c>
      <c r="AH530" s="220">
        <f t="shared" si="301"/>
        <v>0</v>
      </c>
      <c r="AI530" s="179">
        <f t="shared" si="318"/>
        <v>0</v>
      </c>
      <c r="AJ530" s="177">
        <f t="shared" si="302"/>
        <v>0</v>
      </c>
      <c r="AK530" s="178">
        <f t="shared" si="319"/>
        <v>0</v>
      </c>
      <c r="AL530" s="177">
        <f t="shared" si="303"/>
        <v>0</v>
      </c>
      <c r="AM530" s="178">
        <f t="shared" si="320"/>
        <v>0</v>
      </c>
      <c r="AN530" s="220">
        <f t="shared" si="304"/>
        <v>0</v>
      </c>
      <c r="AO530" s="117">
        <f t="shared" si="321"/>
        <v>0</v>
      </c>
    </row>
    <row r="531" spans="1:41" s="65" customFormat="1" ht="15" customHeight="1">
      <c r="A531" s="66">
        <v>16</v>
      </c>
      <c r="B531" s="42">
        <v>25442516</v>
      </c>
      <c r="C531" s="43" t="s">
        <v>507</v>
      </c>
      <c r="D531" s="74">
        <v>7</v>
      </c>
      <c r="E531" s="75">
        <v>1.4</v>
      </c>
      <c r="F531" s="55"/>
      <c r="G531" s="75"/>
      <c r="H531" s="63">
        <v>74917.450154916485</v>
      </c>
      <c r="I531" s="63">
        <f t="shared" si="305"/>
        <v>77164.973659563984</v>
      </c>
      <c r="J531" s="64">
        <f t="shared" si="306"/>
        <v>96456.21707445498</v>
      </c>
      <c r="K531" s="243">
        <f t="shared" si="307"/>
        <v>0</v>
      </c>
      <c r="L531" s="238"/>
      <c r="M531" s="72">
        <v>1000</v>
      </c>
      <c r="N531" s="175">
        <f t="shared" si="293"/>
        <v>0</v>
      </c>
      <c r="O531" s="178">
        <f t="shared" si="308"/>
        <v>0</v>
      </c>
      <c r="P531" s="177">
        <f t="shared" si="294"/>
        <v>0</v>
      </c>
      <c r="Q531" s="178">
        <f t="shared" si="309"/>
        <v>0</v>
      </c>
      <c r="R531" s="177">
        <f t="shared" si="294"/>
        <v>0</v>
      </c>
      <c r="S531" s="178">
        <f t="shared" si="310"/>
        <v>0</v>
      </c>
      <c r="T531" s="177">
        <f t="shared" si="295"/>
        <v>0</v>
      </c>
      <c r="U531" s="179">
        <f t="shared" si="311"/>
        <v>0</v>
      </c>
      <c r="V531" s="177">
        <f t="shared" si="296"/>
        <v>0</v>
      </c>
      <c r="W531" s="178">
        <f t="shared" si="312"/>
        <v>0</v>
      </c>
      <c r="X531" s="177">
        <f t="shared" si="297"/>
        <v>0</v>
      </c>
      <c r="Y531" s="178">
        <f t="shared" si="313"/>
        <v>0</v>
      </c>
      <c r="Z531" s="177">
        <f t="shared" si="298"/>
        <v>0</v>
      </c>
      <c r="AA531" s="178">
        <f t="shared" si="314"/>
        <v>0</v>
      </c>
      <c r="AB531" s="177">
        <f t="shared" si="299"/>
        <v>0</v>
      </c>
      <c r="AC531" s="178">
        <f t="shared" si="315"/>
        <v>0</v>
      </c>
      <c r="AD531" s="177">
        <f t="shared" si="300"/>
        <v>0</v>
      </c>
      <c r="AE531" s="179">
        <f t="shared" si="316"/>
        <v>0</v>
      </c>
      <c r="AF531" s="177">
        <f t="shared" si="300"/>
        <v>0</v>
      </c>
      <c r="AG531" s="178">
        <f t="shared" si="317"/>
        <v>0</v>
      </c>
      <c r="AH531" s="220">
        <f t="shared" si="301"/>
        <v>0</v>
      </c>
      <c r="AI531" s="179">
        <f t="shared" si="318"/>
        <v>0</v>
      </c>
      <c r="AJ531" s="177">
        <f t="shared" si="302"/>
        <v>0</v>
      </c>
      <c r="AK531" s="178">
        <f t="shared" si="319"/>
        <v>0</v>
      </c>
      <c r="AL531" s="177">
        <f t="shared" si="303"/>
        <v>0</v>
      </c>
      <c r="AM531" s="178">
        <f t="shared" si="320"/>
        <v>0</v>
      </c>
      <c r="AN531" s="220">
        <f t="shared" si="304"/>
        <v>0</v>
      </c>
      <c r="AO531" s="117">
        <f t="shared" si="321"/>
        <v>0</v>
      </c>
    </row>
    <row r="532" spans="1:41" s="65" customFormat="1" ht="15" customHeight="1">
      <c r="A532" s="66">
        <v>17</v>
      </c>
      <c r="B532" s="42">
        <v>25442517</v>
      </c>
      <c r="C532" s="43" t="s">
        <v>508</v>
      </c>
      <c r="D532" s="74">
        <v>7</v>
      </c>
      <c r="E532" s="75">
        <v>1.6</v>
      </c>
      <c r="F532" s="55"/>
      <c r="G532" s="75"/>
      <c r="H532" s="63">
        <v>94850.330223631885</v>
      </c>
      <c r="I532" s="63">
        <f t="shared" si="305"/>
        <v>97695.840130340846</v>
      </c>
      <c r="J532" s="64">
        <f t="shared" si="306"/>
        <v>122119.80016292605</v>
      </c>
      <c r="K532" s="243">
        <f t="shared" si="307"/>
        <v>0</v>
      </c>
      <c r="L532" s="238"/>
      <c r="M532" s="72">
        <v>1000</v>
      </c>
      <c r="N532" s="175">
        <f t="shared" si="293"/>
        <v>0</v>
      </c>
      <c r="O532" s="178">
        <f t="shared" si="308"/>
        <v>0</v>
      </c>
      <c r="P532" s="177">
        <f t="shared" si="294"/>
        <v>0</v>
      </c>
      <c r="Q532" s="178">
        <f t="shared" si="309"/>
        <v>0</v>
      </c>
      <c r="R532" s="177">
        <f t="shared" si="294"/>
        <v>0</v>
      </c>
      <c r="S532" s="178">
        <f t="shared" si="310"/>
        <v>0</v>
      </c>
      <c r="T532" s="177">
        <f t="shared" si="295"/>
        <v>0</v>
      </c>
      <c r="U532" s="179">
        <f t="shared" si="311"/>
        <v>0</v>
      </c>
      <c r="V532" s="177">
        <f t="shared" si="296"/>
        <v>0</v>
      </c>
      <c r="W532" s="178">
        <f t="shared" si="312"/>
        <v>0</v>
      </c>
      <c r="X532" s="177">
        <f t="shared" si="297"/>
        <v>0</v>
      </c>
      <c r="Y532" s="178">
        <f t="shared" si="313"/>
        <v>0</v>
      </c>
      <c r="Z532" s="177">
        <f t="shared" si="298"/>
        <v>0</v>
      </c>
      <c r="AA532" s="178">
        <f t="shared" si="314"/>
        <v>0</v>
      </c>
      <c r="AB532" s="177">
        <f t="shared" si="299"/>
        <v>0</v>
      </c>
      <c r="AC532" s="178">
        <f t="shared" si="315"/>
        <v>0</v>
      </c>
      <c r="AD532" s="177">
        <f t="shared" si="300"/>
        <v>0</v>
      </c>
      <c r="AE532" s="179">
        <f t="shared" si="316"/>
        <v>0</v>
      </c>
      <c r="AF532" s="177">
        <f t="shared" si="300"/>
        <v>0</v>
      </c>
      <c r="AG532" s="178">
        <f t="shared" si="317"/>
        <v>0</v>
      </c>
      <c r="AH532" s="220">
        <f t="shared" si="301"/>
        <v>0</v>
      </c>
      <c r="AI532" s="179">
        <f t="shared" si="318"/>
        <v>0</v>
      </c>
      <c r="AJ532" s="177">
        <f t="shared" si="302"/>
        <v>0</v>
      </c>
      <c r="AK532" s="178">
        <f t="shared" si="319"/>
        <v>0</v>
      </c>
      <c r="AL532" s="177">
        <f t="shared" si="303"/>
        <v>0</v>
      </c>
      <c r="AM532" s="178">
        <f t="shared" si="320"/>
        <v>0</v>
      </c>
      <c r="AN532" s="220">
        <f t="shared" si="304"/>
        <v>0</v>
      </c>
      <c r="AO532" s="117">
        <f t="shared" si="321"/>
        <v>0</v>
      </c>
    </row>
    <row r="533" spans="1:41" s="65" customFormat="1" ht="15" customHeight="1">
      <c r="A533" s="66">
        <v>18</v>
      </c>
      <c r="B533" s="42">
        <v>25442551</v>
      </c>
      <c r="C533" s="43" t="s">
        <v>509</v>
      </c>
      <c r="D533" s="74">
        <v>7</v>
      </c>
      <c r="E533" s="75">
        <v>1.7</v>
      </c>
      <c r="F533" s="55"/>
      <c r="G533" s="75"/>
      <c r="H533" s="63">
        <v>101313.78580656482</v>
      </c>
      <c r="I533" s="63">
        <f t="shared" si="305"/>
        <v>104353.19938076177</v>
      </c>
      <c r="J533" s="64">
        <f t="shared" si="306"/>
        <v>130441.49922595221</v>
      </c>
      <c r="K533" s="243">
        <f t="shared" si="307"/>
        <v>0</v>
      </c>
      <c r="L533" s="238"/>
      <c r="M533" s="72">
        <v>1000</v>
      </c>
      <c r="N533" s="175">
        <f t="shared" si="293"/>
        <v>0</v>
      </c>
      <c r="O533" s="178">
        <f t="shared" si="308"/>
        <v>0</v>
      </c>
      <c r="P533" s="177">
        <f t="shared" si="294"/>
        <v>0</v>
      </c>
      <c r="Q533" s="178">
        <f t="shared" si="309"/>
        <v>0</v>
      </c>
      <c r="R533" s="177">
        <f t="shared" si="294"/>
        <v>0</v>
      </c>
      <c r="S533" s="178">
        <f t="shared" si="310"/>
        <v>0</v>
      </c>
      <c r="T533" s="177">
        <f t="shared" si="295"/>
        <v>0</v>
      </c>
      <c r="U533" s="179">
        <f t="shared" si="311"/>
        <v>0</v>
      </c>
      <c r="V533" s="177">
        <f t="shared" si="296"/>
        <v>0</v>
      </c>
      <c r="W533" s="178">
        <f t="shared" si="312"/>
        <v>0</v>
      </c>
      <c r="X533" s="177">
        <f t="shared" si="297"/>
        <v>0</v>
      </c>
      <c r="Y533" s="178">
        <f t="shared" si="313"/>
        <v>0</v>
      </c>
      <c r="Z533" s="177">
        <f t="shared" si="298"/>
        <v>0</v>
      </c>
      <c r="AA533" s="178">
        <f t="shared" si="314"/>
        <v>0</v>
      </c>
      <c r="AB533" s="177">
        <f t="shared" si="299"/>
        <v>0</v>
      </c>
      <c r="AC533" s="178">
        <f t="shared" si="315"/>
        <v>0</v>
      </c>
      <c r="AD533" s="177">
        <f t="shared" si="300"/>
        <v>0</v>
      </c>
      <c r="AE533" s="179">
        <f t="shared" si="316"/>
        <v>0</v>
      </c>
      <c r="AF533" s="177">
        <f t="shared" si="300"/>
        <v>0</v>
      </c>
      <c r="AG533" s="178">
        <f t="shared" si="317"/>
        <v>0</v>
      </c>
      <c r="AH533" s="220">
        <f t="shared" si="301"/>
        <v>0</v>
      </c>
      <c r="AI533" s="179">
        <f t="shared" si="318"/>
        <v>0</v>
      </c>
      <c r="AJ533" s="177">
        <f t="shared" si="302"/>
        <v>0</v>
      </c>
      <c r="AK533" s="178">
        <f t="shared" si="319"/>
        <v>0</v>
      </c>
      <c r="AL533" s="177">
        <f t="shared" si="303"/>
        <v>0</v>
      </c>
      <c r="AM533" s="178">
        <f t="shared" si="320"/>
        <v>0</v>
      </c>
      <c r="AN533" s="220">
        <f t="shared" si="304"/>
        <v>0</v>
      </c>
      <c r="AO533" s="117">
        <f t="shared" si="321"/>
        <v>0</v>
      </c>
    </row>
    <row r="534" spans="1:41" s="65" customFormat="1" ht="15" customHeight="1">
      <c r="A534" s="66">
        <v>19</v>
      </c>
      <c r="B534" s="42">
        <v>25442552</v>
      </c>
      <c r="C534" s="43" t="s">
        <v>510</v>
      </c>
      <c r="D534" s="74">
        <v>7</v>
      </c>
      <c r="E534" s="75">
        <v>2</v>
      </c>
      <c r="F534" s="55"/>
      <c r="G534" s="75"/>
      <c r="H534" s="63">
        <v>137130.00583795251</v>
      </c>
      <c r="I534" s="63">
        <f t="shared" si="305"/>
        <v>141243.90601309109</v>
      </c>
      <c r="J534" s="64">
        <f t="shared" si="306"/>
        <v>176554.88251636387</v>
      </c>
      <c r="K534" s="243">
        <f t="shared" si="307"/>
        <v>0</v>
      </c>
      <c r="L534" s="238"/>
      <c r="M534" s="72">
        <v>1000</v>
      </c>
      <c r="N534" s="175">
        <f t="shared" si="293"/>
        <v>0</v>
      </c>
      <c r="O534" s="178">
        <f t="shared" si="308"/>
        <v>0</v>
      </c>
      <c r="P534" s="177">
        <f t="shared" si="294"/>
        <v>0</v>
      </c>
      <c r="Q534" s="178">
        <f t="shared" si="309"/>
        <v>0</v>
      </c>
      <c r="R534" s="177">
        <f t="shared" si="294"/>
        <v>0</v>
      </c>
      <c r="S534" s="178">
        <f t="shared" si="310"/>
        <v>0</v>
      </c>
      <c r="T534" s="177">
        <f t="shared" si="295"/>
        <v>0</v>
      </c>
      <c r="U534" s="179">
        <f t="shared" si="311"/>
        <v>0</v>
      </c>
      <c r="V534" s="177">
        <f t="shared" si="296"/>
        <v>0</v>
      </c>
      <c r="W534" s="178">
        <f t="shared" si="312"/>
        <v>0</v>
      </c>
      <c r="X534" s="177">
        <f t="shared" si="297"/>
        <v>0</v>
      </c>
      <c r="Y534" s="178">
        <f t="shared" si="313"/>
        <v>0</v>
      </c>
      <c r="Z534" s="177">
        <f t="shared" si="298"/>
        <v>0</v>
      </c>
      <c r="AA534" s="178">
        <f t="shared" si="314"/>
        <v>0</v>
      </c>
      <c r="AB534" s="177">
        <f t="shared" si="299"/>
        <v>0</v>
      </c>
      <c r="AC534" s="178">
        <f t="shared" si="315"/>
        <v>0</v>
      </c>
      <c r="AD534" s="177">
        <f t="shared" si="300"/>
        <v>0</v>
      </c>
      <c r="AE534" s="179">
        <f t="shared" si="316"/>
        <v>0</v>
      </c>
      <c r="AF534" s="177">
        <f t="shared" si="300"/>
        <v>0</v>
      </c>
      <c r="AG534" s="178">
        <f t="shared" si="317"/>
        <v>0</v>
      </c>
      <c r="AH534" s="220">
        <f t="shared" si="301"/>
        <v>0</v>
      </c>
      <c r="AI534" s="179">
        <f t="shared" si="318"/>
        <v>0</v>
      </c>
      <c r="AJ534" s="177">
        <f t="shared" si="302"/>
        <v>0</v>
      </c>
      <c r="AK534" s="178">
        <f t="shared" si="319"/>
        <v>0</v>
      </c>
      <c r="AL534" s="177">
        <f t="shared" si="303"/>
        <v>0</v>
      </c>
      <c r="AM534" s="178">
        <f t="shared" si="320"/>
        <v>0</v>
      </c>
      <c r="AN534" s="220">
        <f t="shared" si="304"/>
        <v>0</v>
      </c>
      <c r="AO534" s="117">
        <f t="shared" si="321"/>
        <v>0</v>
      </c>
    </row>
    <row r="535" spans="1:41" s="65" customFormat="1" ht="15" customHeight="1">
      <c r="A535" s="66">
        <v>20</v>
      </c>
      <c r="B535" s="42">
        <v>25442553</v>
      </c>
      <c r="C535" s="43" t="s">
        <v>511</v>
      </c>
      <c r="D535" s="74">
        <v>7</v>
      </c>
      <c r="E535" s="75">
        <v>2.13</v>
      </c>
      <c r="F535" s="55"/>
      <c r="G535" s="75"/>
      <c r="H535" s="63">
        <v>154701.68748751713</v>
      </c>
      <c r="I535" s="63">
        <f t="shared" si="305"/>
        <v>159342.73811214266</v>
      </c>
      <c r="J535" s="64">
        <f t="shared" si="306"/>
        <v>199178.42264017832</v>
      </c>
      <c r="K535" s="243">
        <f t="shared" si="307"/>
        <v>0</v>
      </c>
      <c r="L535" s="238"/>
      <c r="M535" s="72">
        <v>1000</v>
      </c>
      <c r="N535" s="175">
        <f t="shared" si="293"/>
        <v>0</v>
      </c>
      <c r="O535" s="178">
        <f t="shared" si="308"/>
        <v>0</v>
      </c>
      <c r="P535" s="177">
        <f t="shared" si="294"/>
        <v>0</v>
      </c>
      <c r="Q535" s="178">
        <f t="shared" si="309"/>
        <v>0</v>
      </c>
      <c r="R535" s="177">
        <f t="shared" si="294"/>
        <v>0</v>
      </c>
      <c r="S535" s="178">
        <f t="shared" si="310"/>
        <v>0</v>
      </c>
      <c r="T535" s="177">
        <f t="shared" si="295"/>
        <v>0</v>
      </c>
      <c r="U535" s="179">
        <f t="shared" si="311"/>
        <v>0</v>
      </c>
      <c r="V535" s="177">
        <f t="shared" si="296"/>
        <v>0</v>
      </c>
      <c r="W535" s="178">
        <f t="shared" si="312"/>
        <v>0</v>
      </c>
      <c r="X535" s="177">
        <f t="shared" si="297"/>
        <v>0</v>
      </c>
      <c r="Y535" s="178">
        <f t="shared" si="313"/>
        <v>0</v>
      </c>
      <c r="Z535" s="177">
        <f t="shared" si="298"/>
        <v>0</v>
      </c>
      <c r="AA535" s="178">
        <f t="shared" si="314"/>
        <v>0</v>
      </c>
      <c r="AB535" s="177">
        <f t="shared" si="299"/>
        <v>0</v>
      </c>
      <c r="AC535" s="178">
        <f t="shared" si="315"/>
        <v>0</v>
      </c>
      <c r="AD535" s="177">
        <f t="shared" si="300"/>
        <v>0</v>
      </c>
      <c r="AE535" s="179">
        <f t="shared" si="316"/>
        <v>0</v>
      </c>
      <c r="AF535" s="177">
        <f t="shared" si="300"/>
        <v>0</v>
      </c>
      <c r="AG535" s="178">
        <f t="shared" si="317"/>
        <v>0</v>
      </c>
      <c r="AH535" s="220">
        <f t="shared" si="301"/>
        <v>0</v>
      </c>
      <c r="AI535" s="179">
        <f t="shared" si="318"/>
        <v>0</v>
      </c>
      <c r="AJ535" s="177">
        <f t="shared" si="302"/>
        <v>0</v>
      </c>
      <c r="AK535" s="178">
        <f t="shared" si="319"/>
        <v>0</v>
      </c>
      <c r="AL535" s="177">
        <f t="shared" si="303"/>
        <v>0</v>
      </c>
      <c r="AM535" s="178">
        <f t="shared" si="320"/>
        <v>0</v>
      </c>
      <c r="AN535" s="220">
        <f t="shared" si="304"/>
        <v>0</v>
      </c>
      <c r="AO535" s="117">
        <f t="shared" si="321"/>
        <v>0</v>
      </c>
    </row>
    <row r="536" spans="1:41" s="65" customFormat="1" ht="15" customHeight="1">
      <c r="A536" s="66">
        <v>21</v>
      </c>
      <c r="B536" s="42">
        <v>25442554</v>
      </c>
      <c r="C536" s="43" t="s">
        <v>512</v>
      </c>
      <c r="D536" s="74">
        <v>7</v>
      </c>
      <c r="E536" s="75">
        <v>2.2999999999999998</v>
      </c>
      <c r="F536" s="55"/>
      <c r="G536" s="75"/>
      <c r="H536" s="63">
        <v>179348.32343607207</v>
      </c>
      <c r="I536" s="63">
        <f t="shared" si="305"/>
        <v>184728.77313915425</v>
      </c>
      <c r="J536" s="64">
        <f t="shared" si="306"/>
        <v>230910.96642394279</v>
      </c>
      <c r="K536" s="243">
        <f t="shared" si="307"/>
        <v>0</v>
      </c>
      <c r="L536" s="238"/>
      <c r="M536" s="72">
        <v>1000</v>
      </c>
      <c r="N536" s="175">
        <f t="shared" si="293"/>
        <v>0</v>
      </c>
      <c r="O536" s="178">
        <f t="shared" si="308"/>
        <v>0</v>
      </c>
      <c r="P536" s="177">
        <f t="shared" si="294"/>
        <v>0</v>
      </c>
      <c r="Q536" s="178">
        <f t="shared" si="309"/>
        <v>0</v>
      </c>
      <c r="R536" s="177">
        <f t="shared" si="294"/>
        <v>0</v>
      </c>
      <c r="S536" s="178">
        <f t="shared" si="310"/>
        <v>0</v>
      </c>
      <c r="T536" s="177">
        <f t="shared" si="295"/>
        <v>0</v>
      </c>
      <c r="U536" s="179">
        <f t="shared" si="311"/>
        <v>0</v>
      </c>
      <c r="V536" s="177">
        <f t="shared" si="296"/>
        <v>0</v>
      </c>
      <c r="W536" s="178">
        <f t="shared" si="312"/>
        <v>0</v>
      </c>
      <c r="X536" s="177">
        <f t="shared" si="297"/>
        <v>0</v>
      </c>
      <c r="Y536" s="178">
        <f t="shared" si="313"/>
        <v>0</v>
      </c>
      <c r="Z536" s="177">
        <f t="shared" si="298"/>
        <v>0</v>
      </c>
      <c r="AA536" s="178">
        <f t="shared" si="314"/>
        <v>0</v>
      </c>
      <c r="AB536" s="177">
        <f t="shared" si="299"/>
        <v>0</v>
      </c>
      <c r="AC536" s="178">
        <f t="shared" si="315"/>
        <v>0</v>
      </c>
      <c r="AD536" s="177">
        <f t="shared" si="300"/>
        <v>0</v>
      </c>
      <c r="AE536" s="179">
        <f t="shared" si="316"/>
        <v>0</v>
      </c>
      <c r="AF536" s="177">
        <f t="shared" si="300"/>
        <v>0</v>
      </c>
      <c r="AG536" s="178">
        <f t="shared" si="317"/>
        <v>0</v>
      </c>
      <c r="AH536" s="220">
        <f t="shared" si="301"/>
        <v>0</v>
      </c>
      <c r="AI536" s="179">
        <f t="shared" si="318"/>
        <v>0</v>
      </c>
      <c r="AJ536" s="177">
        <f t="shared" si="302"/>
        <v>0</v>
      </c>
      <c r="AK536" s="178">
        <f t="shared" si="319"/>
        <v>0</v>
      </c>
      <c r="AL536" s="177">
        <f t="shared" si="303"/>
        <v>0</v>
      </c>
      <c r="AM536" s="178">
        <f t="shared" si="320"/>
        <v>0</v>
      </c>
      <c r="AN536" s="220">
        <f t="shared" si="304"/>
        <v>0</v>
      </c>
      <c r="AO536" s="117">
        <f t="shared" si="321"/>
        <v>0</v>
      </c>
    </row>
    <row r="537" spans="1:41" s="65" customFormat="1" ht="15" customHeight="1">
      <c r="A537" s="66">
        <v>22</v>
      </c>
      <c r="B537" s="42">
        <v>25442555</v>
      </c>
      <c r="C537" s="43" t="s">
        <v>513</v>
      </c>
      <c r="D537" s="74">
        <v>7</v>
      </c>
      <c r="E537" s="75">
        <v>2.5099999999999998</v>
      </c>
      <c r="F537" s="55"/>
      <c r="G537" s="75"/>
      <c r="H537" s="63">
        <v>210960.18102807444</v>
      </c>
      <c r="I537" s="63">
        <f t="shared" si="305"/>
        <v>217288.98645891668</v>
      </c>
      <c r="J537" s="64">
        <f t="shared" si="306"/>
        <v>271611.23307364585</v>
      </c>
      <c r="K537" s="243">
        <f t="shared" si="307"/>
        <v>0</v>
      </c>
      <c r="L537" s="238"/>
      <c r="M537" s="72">
        <v>1000</v>
      </c>
      <c r="N537" s="175">
        <f t="shared" si="293"/>
        <v>0</v>
      </c>
      <c r="O537" s="178">
        <f t="shared" si="308"/>
        <v>0</v>
      </c>
      <c r="P537" s="177">
        <f t="shared" si="294"/>
        <v>0</v>
      </c>
      <c r="Q537" s="178">
        <f t="shared" si="309"/>
        <v>0</v>
      </c>
      <c r="R537" s="177">
        <f t="shared" si="294"/>
        <v>0</v>
      </c>
      <c r="S537" s="178">
        <f t="shared" si="310"/>
        <v>0</v>
      </c>
      <c r="T537" s="177">
        <f t="shared" si="295"/>
        <v>0</v>
      </c>
      <c r="U537" s="179">
        <f t="shared" si="311"/>
        <v>0</v>
      </c>
      <c r="V537" s="177">
        <f t="shared" si="296"/>
        <v>0</v>
      </c>
      <c r="W537" s="178">
        <f t="shared" si="312"/>
        <v>0</v>
      </c>
      <c r="X537" s="177">
        <f t="shared" si="297"/>
        <v>0</v>
      </c>
      <c r="Y537" s="178">
        <f t="shared" si="313"/>
        <v>0</v>
      </c>
      <c r="Z537" s="177">
        <f t="shared" si="298"/>
        <v>0</v>
      </c>
      <c r="AA537" s="178">
        <f t="shared" si="314"/>
        <v>0</v>
      </c>
      <c r="AB537" s="177">
        <f t="shared" si="299"/>
        <v>0</v>
      </c>
      <c r="AC537" s="178">
        <f t="shared" si="315"/>
        <v>0</v>
      </c>
      <c r="AD537" s="177">
        <f t="shared" si="300"/>
        <v>0</v>
      </c>
      <c r="AE537" s="179">
        <f t="shared" si="316"/>
        <v>0</v>
      </c>
      <c r="AF537" s="177">
        <f t="shared" si="300"/>
        <v>0</v>
      </c>
      <c r="AG537" s="178">
        <f t="shared" si="317"/>
        <v>0</v>
      </c>
      <c r="AH537" s="220">
        <f t="shared" si="301"/>
        <v>0</v>
      </c>
      <c r="AI537" s="179">
        <f t="shared" si="318"/>
        <v>0</v>
      </c>
      <c r="AJ537" s="177">
        <f t="shared" si="302"/>
        <v>0</v>
      </c>
      <c r="AK537" s="178">
        <f t="shared" si="319"/>
        <v>0</v>
      </c>
      <c r="AL537" s="177">
        <f t="shared" si="303"/>
        <v>0</v>
      </c>
      <c r="AM537" s="178">
        <f t="shared" si="320"/>
        <v>0</v>
      </c>
      <c r="AN537" s="220">
        <f t="shared" si="304"/>
        <v>0</v>
      </c>
      <c r="AO537" s="117">
        <f t="shared" si="321"/>
        <v>0</v>
      </c>
    </row>
    <row r="538" spans="1:41" s="65" customFormat="1" ht="15" customHeight="1">
      <c r="A538" s="66">
        <v>23</v>
      </c>
      <c r="B538" s="42">
        <v>25442556</v>
      </c>
      <c r="C538" s="43" t="s">
        <v>514</v>
      </c>
      <c r="D538" s="74">
        <v>7</v>
      </c>
      <c r="E538" s="75">
        <v>2.6</v>
      </c>
      <c r="F538" s="55"/>
      <c r="G538" s="75"/>
      <c r="H538" s="63">
        <v>226109.77872200753</v>
      </c>
      <c r="I538" s="63">
        <f t="shared" si="305"/>
        <v>232893.07208366776</v>
      </c>
      <c r="J538" s="64">
        <f t="shared" si="306"/>
        <v>291116.3401045847</v>
      </c>
      <c r="K538" s="243">
        <f t="shared" si="307"/>
        <v>0</v>
      </c>
      <c r="L538" s="238"/>
      <c r="M538" s="72">
        <v>1000</v>
      </c>
      <c r="N538" s="175">
        <f t="shared" si="293"/>
        <v>0</v>
      </c>
      <c r="O538" s="178">
        <f t="shared" si="308"/>
        <v>0</v>
      </c>
      <c r="P538" s="177">
        <f t="shared" si="294"/>
        <v>0</v>
      </c>
      <c r="Q538" s="178">
        <f t="shared" si="309"/>
        <v>0</v>
      </c>
      <c r="R538" s="177">
        <f t="shared" si="294"/>
        <v>0</v>
      </c>
      <c r="S538" s="178">
        <f t="shared" si="310"/>
        <v>0</v>
      </c>
      <c r="T538" s="177">
        <f t="shared" si="295"/>
        <v>0</v>
      </c>
      <c r="U538" s="179">
        <f t="shared" si="311"/>
        <v>0</v>
      </c>
      <c r="V538" s="177">
        <f t="shared" si="296"/>
        <v>0</v>
      </c>
      <c r="W538" s="178">
        <f t="shared" si="312"/>
        <v>0</v>
      </c>
      <c r="X538" s="177">
        <f t="shared" si="297"/>
        <v>0</v>
      </c>
      <c r="Y538" s="178">
        <f t="shared" si="313"/>
        <v>0</v>
      </c>
      <c r="Z538" s="177">
        <f t="shared" si="298"/>
        <v>0</v>
      </c>
      <c r="AA538" s="178">
        <f t="shared" si="314"/>
        <v>0</v>
      </c>
      <c r="AB538" s="177">
        <f t="shared" si="299"/>
        <v>0</v>
      </c>
      <c r="AC538" s="178">
        <f t="shared" si="315"/>
        <v>0</v>
      </c>
      <c r="AD538" s="177">
        <f t="shared" si="300"/>
        <v>0</v>
      </c>
      <c r="AE538" s="179">
        <f t="shared" si="316"/>
        <v>0</v>
      </c>
      <c r="AF538" s="177">
        <f t="shared" si="300"/>
        <v>0</v>
      </c>
      <c r="AG538" s="178">
        <f t="shared" si="317"/>
        <v>0</v>
      </c>
      <c r="AH538" s="220">
        <f t="shared" si="301"/>
        <v>0</v>
      </c>
      <c r="AI538" s="179">
        <f t="shared" si="318"/>
        <v>0</v>
      </c>
      <c r="AJ538" s="177">
        <f t="shared" si="302"/>
        <v>0</v>
      </c>
      <c r="AK538" s="178">
        <f t="shared" si="319"/>
        <v>0</v>
      </c>
      <c r="AL538" s="177">
        <f t="shared" si="303"/>
        <v>0</v>
      </c>
      <c r="AM538" s="178">
        <f t="shared" si="320"/>
        <v>0</v>
      </c>
      <c r="AN538" s="220">
        <f t="shared" si="304"/>
        <v>0</v>
      </c>
      <c r="AO538" s="117">
        <f t="shared" si="321"/>
        <v>0</v>
      </c>
    </row>
    <row r="539" spans="1:41" s="65" customFormat="1" ht="15" customHeight="1">
      <c r="A539" s="66">
        <v>24</v>
      </c>
      <c r="B539" s="42">
        <v>25442557</v>
      </c>
      <c r="C539" s="43" t="s">
        <v>515</v>
      </c>
      <c r="D539" s="74">
        <v>19</v>
      </c>
      <c r="E539" s="75">
        <v>1.82</v>
      </c>
      <c r="F539" s="55"/>
      <c r="G539" s="75"/>
      <c r="H539" s="63">
        <v>295278.34648144292</v>
      </c>
      <c r="I539" s="63">
        <f t="shared" si="305"/>
        <v>304136.69687588623</v>
      </c>
      <c r="J539" s="64">
        <f t="shared" si="306"/>
        <v>380170.87109485775</v>
      </c>
      <c r="K539" s="243">
        <f t="shared" si="307"/>
        <v>0</v>
      </c>
      <c r="L539" s="238"/>
      <c r="M539" s="72">
        <v>1000</v>
      </c>
      <c r="N539" s="175">
        <f t="shared" si="293"/>
        <v>0</v>
      </c>
      <c r="O539" s="178">
        <f t="shared" si="308"/>
        <v>0</v>
      </c>
      <c r="P539" s="177">
        <f t="shared" si="294"/>
        <v>0</v>
      </c>
      <c r="Q539" s="178">
        <f t="shared" si="309"/>
        <v>0</v>
      </c>
      <c r="R539" s="177">
        <f t="shared" si="294"/>
        <v>0</v>
      </c>
      <c r="S539" s="178">
        <f t="shared" si="310"/>
        <v>0</v>
      </c>
      <c r="T539" s="177">
        <f t="shared" si="295"/>
        <v>0</v>
      </c>
      <c r="U539" s="179">
        <f t="shared" si="311"/>
        <v>0</v>
      </c>
      <c r="V539" s="177">
        <f t="shared" si="296"/>
        <v>0</v>
      </c>
      <c r="W539" s="178">
        <f t="shared" si="312"/>
        <v>0</v>
      </c>
      <c r="X539" s="177">
        <f t="shared" si="297"/>
        <v>0</v>
      </c>
      <c r="Y539" s="178">
        <f t="shared" si="313"/>
        <v>0</v>
      </c>
      <c r="Z539" s="177">
        <f t="shared" si="298"/>
        <v>0</v>
      </c>
      <c r="AA539" s="178">
        <f t="shared" si="314"/>
        <v>0</v>
      </c>
      <c r="AB539" s="177">
        <f t="shared" si="299"/>
        <v>0</v>
      </c>
      <c r="AC539" s="178">
        <f t="shared" si="315"/>
        <v>0</v>
      </c>
      <c r="AD539" s="177">
        <f t="shared" si="300"/>
        <v>0</v>
      </c>
      <c r="AE539" s="179">
        <f t="shared" si="316"/>
        <v>0</v>
      </c>
      <c r="AF539" s="177">
        <f t="shared" si="300"/>
        <v>0</v>
      </c>
      <c r="AG539" s="178">
        <f t="shared" si="317"/>
        <v>0</v>
      </c>
      <c r="AH539" s="220">
        <f t="shared" si="301"/>
        <v>0</v>
      </c>
      <c r="AI539" s="179">
        <f t="shared" si="318"/>
        <v>0</v>
      </c>
      <c r="AJ539" s="177">
        <f t="shared" si="302"/>
        <v>0</v>
      </c>
      <c r="AK539" s="178">
        <f t="shared" si="319"/>
        <v>0</v>
      </c>
      <c r="AL539" s="177">
        <f t="shared" si="303"/>
        <v>0</v>
      </c>
      <c r="AM539" s="178">
        <f t="shared" si="320"/>
        <v>0</v>
      </c>
      <c r="AN539" s="220">
        <f t="shared" si="304"/>
        <v>0</v>
      </c>
      <c r="AO539" s="117">
        <f t="shared" si="321"/>
        <v>0</v>
      </c>
    </row>
    <row r="540" spans="1:41" s="65" customFormat="1" ht="15" customHeight="1">
      <c r="A540" s="66">
        <v>25</v>
      </c>
      <c r="B540" s="42">
        <v>25442558</v>
      </c>
      <c r="C540" s="43" t="s">
        <v>516</v>
      </c>
      <c r="D540" s="74">
        <v>19</v>
      </c>
      <c r="E540" s="75">
        <v>2</v>
      </c>
      <c r="F540" s="55"/>
      <c r="G540" s="75"/>
      <c r="H540" s="63">
        <v>354199.29893937678</v>
      </c>
      <c r="I540" s="63">
        <f t="shared" si="305"/>
        <v>364825.27790755808</v>
      </c>
      <c r="J540" s="64">
        <f t="shared" si="306"/>
        <v>456031.59738444758</v>
      </c>
      <c r="K540" s="243">
        <f t="shared" si="307"/>
        <v>0</v>
      </c>
      <c r="L540" s="238"/>
      <c r="M540" s="72">
        <v>500</v>
      </c>
      <c r="N540" s="175">
        <f t="shared" si="293"/>
        <v>0</v>
      </c>
      <c r="O540" s="178">
        <f t="shared" si="308"/>
        <v>0</v>
      </c>
      <c r="P540" s="177">
        <f t="shared" si="294"/>
        <v>0</v>
      </c>
      <c r="Q540" s="178">
        <f t="shared" si="309"/>
        <v>0</v>
      </c>
      <c r="R540" s="177">
        <f t="shared" si="294"/>
        <v>0</v>
      </c>
      <c r="S540" s="178">
        <f t="shared" si="310"/>
        <v>0</v>
      </c>
      <c r="T540" s="177">
        <f t="shared" si="295"/>
        <v>0</v>
      </c>
      <c r="U540" s="179">
        <f t="shared" si="311"/>
        <v>0</v>
      </c>
      <c r="V540" s="177">
        <f t="shared" si="296"/>
        <v>0</v>
      </c>
      <c r="W540" s="178">
        <f t="shared" si="312"/>
        <v>0</v>
      </c>
      <c r="X540" s="177">
        <f t="shared" si="297"/>
        <v>0</v>
      </c>
      <c r="Y540" s="178">
        <f t="shared" si="313"/>
        <v>0</v>
      </c>
      <c r="Z540" s="177">
        <f t="shared" si="298"/>
        <v>0</v>
      </c>
      <c r="AA540" s="178">
        <f t="shared" si="314"/>
        <v>0</v>
      </c>
      <c r="AB540" s="177">
        <f t="shared" si="299"/>
        <v>0</v>
      </c>
      <c r="AC540" s="178">
        <f t="shared" si="315"/>
        <v>0</v>
      </c>
      <c r="AD540" s="177">
        <f t="shared" si="300"/>
        <v>0</v>
      </c>
      <c r="AE540" s="179">
        <f t="shared" si="316"/>
        <v>0</v>
      </c>
      <c r="AF540" s="177">
        <f t="shared" si="300"/>
        <v>0</v>
      </c>
      <c r="AG540" s="178">
        <f t="shared" si="317"/>
        <v>0</v>
      </c>
      <c r="AH540" s="220">
        <f t="shared" si="301"/>
        <v>0</v>
      </c>
      <c r="AI540" s="179">
        <f t="shared" si="318"/>
        <v>0</v>
      </c>
      <c r="AJ540" s="177">
        <f t="shared" si="302"/>
        <v>0</v>
      </c>
      <c r="AK540" s="178">
        <f t="shared" si="319"/>
        <v>0</v>
      </c>
      <c r="AL540" s="177">
        <f t="shared" si="303"/>
        <v>0</v>
      </c>
      <c r="AM540" s="178">
        <f t="shared" si="320"/>
        <v>0</v>
      </c>
      <c r="AN540" s="220">
        <f t="shared" si="304"/>
        <v>0</v>
      </c>
      <c r="AO540" s="117">
        <f t="shared" si="321"/>
        <v>0</v>
      </c>
    </row>
    <row r="541" spans="1:41" s="65" customFormat="1" ht="15" customHeight="1">
      <c r="A541" s="66">
        <v>26</v>
      </c>
      <c r="B541" s="42">
        <v>25442559</v>
      </c>
      <c r="C541" s="43" t="s">
        <v>517</v>
      </c>
      <c r="D541" s="74">
        <v>19</v>
      </c>
      <c r="E541" s="75">
        <v>2.13</v>
      </c>
      <c r="F541" s="55"/>
      <c r="G541" s="75"/>
      <c r="H541" s="63">
        <v>394955.0573615841</v>
      </c>
      <c r="I541" s="63">
        <f t="shared" si="305"/>
        <v>406803.70908243163</v>
      </c>
      <c r="J541" s="64">
        <f t="shared" si="306"/>
        <v>508504.63635303953</v>
      </c>
      <c r="K541" s="243">
        <f t="shared" si="307"/>
        <v>0</v>
      </c>
      <c r="L541" s="238"/>
      <c r="M541" s="72">
        <v>500</v>
      </c>
      <c r="N541" s="175">
        <f t="shared" si="293"/>
        <v>0</v>
      </c>
      <c r="O541" s="178">
        <f t="shared" si="308"/>
        <v>0</v>
      </c>
      <c r="P541" s="177">
        <f t="shared" si="294"/>
        <v>0</v>
      </c>
      <c r="Q541" s="178">
        <f t="shared" si="309"/>
        <v>0</v>
      </c>
      <c r="R541" s="177">
        <f t="shared" si="294"/>
        <v>0</v>
      </c>
      <c r="S541" s="178">
        <f t="shared" si="310"/>
        <v>0</v>
      </c>
      <c r="T541" s="177">
        <f t="shared" si="295"/>
        <v>0</v>
      </c>
      <c r="U541" s="179">
        <f t="shared" si="311"/>
        <v>0</v>
      </c>
      <c r="V541" s="177">
        <f t="shared" si="296"/>
        <v>0</v>
      </c>
      <c r="W541" s="178">
        <f t="shared" si="312"/>
        <v>0</v>
      </c>
      <c r="X541" s="177">
        <f t="shared" si="297"/>
        <v>0</v>
      </c>
      <c r="Y541" s="178">
        <f t="shared" si="313"/>
        <v>0</v>
      </c>
      <c r="Z541" s="177">
        <f t="shared" si="298"/>
        <v>0</v>
      </c>
      <c r="AA541" s="178">
        <f t="shared" si="314"/>
        <v>0</v>
      </c>
      <c r="AB541" s="177">
        <f t="shared" si="299"/>
        <v>0</v>
      </c>
      <c r="AC541" s="178">
        <f t="shared" si="315"/>
        <v>0</v>
      </c>
      <c r="AD541" s="177">
        <f t="shared" si="300"/>
        <v>0</v>
      </c>
      <c r="AE541" s="179">
        <f t="shared" si="316"/>
        <v>0</v>
      </c>
      <c r="AF541" s="177">
        <f t="shared" si="300"/>
        <v>0</v>
      </c>
      <c r="AG541" s="178">
        <f t="shared" si="317"/>
        <v>0</v>
      </c>
      <c r="AH541" s="220">
        <f t="shared" si="301"/>
        <v>0</v>
      </c>
      <c r="AI541" s="179">
        <f t="shared" si="318"/>
        <v>0</v>
      </c>
      <c r="AJ541" s="177">
        <f t="shared" si="302"/>
        <v>0</v>
      </c>
      <c r="AK541" s="178">
        <f t="shared" si="319"/>
        <v>0</v>
      </c>
      <c r="AL541" s="177">
        <f t="shared" si="303"/>
        <v>0</v>
      </c>
      <c r="AM541" s="178">
        <f t="shared" si="320"/>
        <v>0</v>
      </c>
      <c r="AN541" s="220">
        <f t="shared" si="304"/>
        <v>0</v>
      </c>
      <c r="AO541" s="117">
        <f t="shared" si="321"/>
        <v>0</v>
      </c>
    </row>
    <row r="542" spans="1:41" s="65" customFormat="1" ht="15" customHeight="1">
      <c r="A542" s="66">
        <v>27</v>
      </c>
      <c r="B542" s="42">
        <v>25442560</v>
      </c>
      <c r="C542" s="43" t="s">
        <v>518</v>
      </c>
      <c r="D542" s="74">
        <v>19</v>
      </c>
      <c r="E542" s="75">
        <v>2.25</v>
      </c>
      <c r="F542" s="55"/>
      <c r="G542" s="75"/>
      <c r="H542" s="63">
        <v>439603.57313050795</v>
      </c>
      <c r="I542" s="63">
        <f t="shared" si="305"/>
        <v>452791.68032442319</v>
      </c>
      <c r="J542" s="64">
        <f t="shared" si="306"/>
        <v>565989.60040552891</v>
      </c>
      <c r="K542" s="243">
        <f t="shared" si="307"/>
        <v>0</v>
      </c>
      <c r="L542" s="238"/>
      <c r="M542" s="72">
        <v>500</v>
      </c>
      <c r="N542" s="175">
        <f t="shared" si="293"/>
        <v>0</v>
      </c>
      <c r="O542" s="178">
        <f t="shared" si="308"/>
        <v>0</v>
      </c>
      <c r="P542" s="177">
        <f t="shared" si="294"/>
        <v>0</v>
      </c>
      <c r="Q542" s="178">
        <f t="shared" si="309"/>
        <v>0</v>
      </c>
      <c r="R542" s="177">
        <f t="shared" si="294"/>
        <v>0</v>
      </c>
      <c r="S542" s="178">
        <f t="shared" si="310"/>
        <v>0</v>
      </c>
      <c r="T542" s="177">
        <f t="shared" si="295"/>
        <v>0</v>
      </c>
      <c r="U542" s="179">
        <f t="shared" si="311"/>
        <v>0</v>
      </c>
      <c r="V542" s="177">
        <f t="shared" si="296"/>
        <v>0</v>
      </c>
      <c r="W542" s="178">
        <f t="shared" si="312"/>
        <v>0</v>
      </c>
      <c r="X542" s="177">
        <f t="shared" si="297"/>
        <v>0</v>
      </c>
      <c r="Y542" s="178">
        <f t="shared" si="313"/>
        <v>0</v>
      </c>
      <c r="Z542" s="177">
        <f t="shared" si="298"/>
        <v>0</v>
      </c>
      <c r="AA542" s="178">
        <f t="shared" si="314"/>
        <v>0</v>
      </c>
      <c r="AB542" s="177">
        <f t="shared" si="299"/>
        <v>0</v>
      </c>
      <c r="AC542" s="178">
        <f t="shared" si="315"/>
        <v>0</v>
      </c>
      <c r="AD542" s="177">
        <f t="shared" si="300"/>
        <v>0</v>
      </c>
      <c r="AE542" s="179">
        <f t="shared" si="316"/>
        <v>0</v>
      </c>
      <c r="AF542" s="177">
        <f t="shared" si="300"/>
        <v>0</v>
      </c>
      <c r="AG542" s="178">
        <f t="shared" si="317"/>
        <v>0</v>
      </c>
      <c r="AH542" s="220">
        <f t="shared" si="301"/>
        <v>0</v>
      </c>
      <c r="AI542" s="179">
        <f t="shared" si="318"/>
        <v>0</v>
      </c>
      <c r="AJ542" s="177">
        <f t="shared" si="302"/>
        <v>0</v>
      </c>
      <c r="AK542" s="178">
        <f t="shared" si="319"/>
        <v>0</v>
      </c>
      <c r="AL542" s="177">
        <f t="shared" si="303"/>
        <v>0</v>
      </c>
      <c r="AM542" s="178">
        <f t="shared" si="320"/>
        <v>0</v>
      </c>
      <c r="AN542" s="220">
        <f t="shared" si="304"/>
        <v>0</v>
      </c>
      <c r="AO542" s="117">
        <f t="shared" si="321"/>
        <v>0</v>
      </c>
    </row>
    <row r="543" spans="1:41" s="65" customFormat="1" ht="15" customHeight="1">
      <c r="A543" s="66">
        <v>28</v>
      </c>
      <c r="B543" s="42">
        <v>25442561</v>
      </c>
      <c r="C543" s="43" t="s">
        <v>519</v>
      </c>
      <c r="D543" s="74">
        <v>19</v>
      </c>
      <c r="E543" s="75">
        <v>2.2999999999999998</v>
      </c>
      <c r="F543" s="55"/>
      <c r="G543" s="75"/>
      <c r="H543" s="63">
        <v>458268.4257384041</v>
      </c>
      <c r="I543" s="63">
        <f t="shared" si="305"/>
        <v>472016.47851055622</v>
      </c>
      <c r="J543" s="64">
        <f t="shared" si="306"/>
        <v>590020.59813819523</v>
      </c>
      <c r="K543" s="243">
        <f t="shared" si="307"/>
        <v>0</v>
      </c>
      <c r="L543" s="238"/>
      <c r="M543" s="72">
        <v>500</v>
      </c>
      <c r="N543" s="175">
        <f t="shared" si="293"/>
        <v>0</v>
      </c>
      <c r="O543" s="178">
        <f t="shared" si="308"/>
        <v>0</v>
      </c>
      <c r="P543" s="177">
        <f t="shared" si="294"/>
        <v>0</v>
      </c>
      <c r="Q543" s="178">
        <f t="shared" si="309"/>
        <v>0</v>
      </c>
      <c r="R543" s="177">
        <f t="shared" si="294"/>
        <v>0</v>
      </c>
      <c r="S543" s="178">
        <f t="shared" si="310"/>
        <v>0</v>
      </c>
      <c r="T543" s="177">
        <f t="shared" si="295"/>
        <v>0</v>
      </c>
      <c r="U543" s="179">
        <f t="shared" si="311"/>
        <v>0</v>
      </c>
      <c r="V543" s="177">
        <f t="shared" si="296"/>
        <v>0</v>
      </c>
      <c r="W543" s="178">
        <f t="shared" si="312"/>
        <v>0</v>
      </c>
      <c r="X543" s="177">
        <f t="shared" si="297"/>
        <v>0</v>
      </c>
      <c r="Y543" s="178">
        <f t="shared" si="313"/>
        <v>0</v>
      </c>
      <c r="Z543" s="177">
        <f t="shared" si="298"/>
        <v>0</v>
      </c>
      <c r="AA543" s="178">
        <f t="shared" si="314"/>
        <v>0</v>
      </c>
      <c r="AB543" s="177">
        <f t="shared" si="299"/>
        <v>0</v>
      </c>
      <c r="AC543" s="178">
        <f t="shared" si="315"/>
        <v>0</v>
      </c>
      <c r="AD543" s="177">
        <f t="shared" si="300"/>
        <v>0</v>
      </c>
      <c r="AE543" s="179">
        <f t="shared" si="316"/>
        <v>0</v>
      </c>
      <c r="AF543" s="177">
        <f t="shared" si="300"/>
        <v>0</v>
      </c>
      <c r="AG543" s="178">
        <f t="shared" si="317"/>
        <v>0</v>
      </c>
      <c r="AH543" s="220">
        <f t="shared" si="301"/>
        <v>0</v>
      </c>
      <c r="AI543" s="179">
        <f t="shared" si="318"/>
        <v>0</v>
      </c>
      <c r="AJ543" s="177">
        <f t="shared" si="302"/>
        <v>0</v>
      </c>
      <c r="AK543" s="178">
        <f t="shared" si="319"/>
        <v>0</v>
      </c>
      <c r="AL543" s="177">
        <f t="shared" si="303"/>
        <v>0</v>
      </c>
      <c r="AM543" s="178">
        <f t="shared" si="320"/>
        <v>0</v>
      </c>
      <c r="AN543" s="220">
        <f t="shared" si="304"/>
        <v>0</v>
      </c>
      <c r="AO543" s="117">
        <f t="shared" si="321"/>
        <v>0</v>
      </c>
    </row>
    <row r="544" spans="1:41" s="65" customFormat="1" ht="15" customHeight="1">
      <c r="A544" s="66">
        <v>29</v>
      </c>
      <c r="B544" s="42">
        <v>25442562</v>
      </c>
      <c r="C544" s="43" t="s">
        <v>520</v>
      </c>
      <c r="D544" s="74">
        <v>19</v>
      </c>
      <c r="E544" s="75">
        <v>2.5099999999999998</v>
      </c>
      <c r="F544" s="55"/>
      <c r="G544" s="75"/>
      <c r="H544" s="63">
        <v>540930.93864321487</v>
      </c>
      <c r="I544" s="63">
        <f t="shared" si="305"/>
        <v>557158.86680251139</v>
      </c>
      <c r="J544" s="64">
        <f t="shared" si="306"/>
        <v>696448.58350313921</v>
      </c>
      <c r="K544" s="243">
        <f t="shared" si="307"/>
        <v>0</v>
      </c>
      <c r="L544" s="238"/>
      <c r="M544" s="72">
        <v>500</v>
      </c>
      <c r="N544" s="175">
        <f t="shared" si="293"/>
        <v>0</v>
      </c>
      <c r="O544" s="178">
        <f t="shared" si="308"/>
        <v>0</v>
      </c>
      <c r="P544" s="177">
        <f t="shared" si="294"/>
        <v>0</v>
      </c>
      <c r="Q544" s="178">
        <f t="shared" si="309"/>
        <v>0</v>
      </c>
      <c r="R544" s="177">
        <f t="shared" si="294"/>
        <v>0</v>
      </c>
      <c r="S544" s="178">
        <f t="shared" si="310"/>
        <v>0</v>
      </c>
      <c r="T544" s="177">
        <f t="shared" si="295"/>
        <v>0</v>
      </c>
      <c r="U544" s="179">
        <f t="shared" si="311"/>
        <v>0</v>
      </c>
      <c r="V544" s="177">
        <f t="shared" si="296"/>
        <v>0</v>
      </c>
      <c r="W544" s="178">
        <f t="shared" si="312"/>
        <v>0</v>
      </c>
      <c r="X544" s="177">
        <f t="shared" si="297"/>
        <v>0</v>
      </c>
      <c r="Y544" s="178">
        <f t="shared" si="313"/>
        <v>0</v>
      </c>
      <c r="Z544" s="177">
        <f t="shared" si="298"/>
        <v>0</v>
      </c>
      <c r="AA544" s="178">
        <f t="shared" si="314"/>
        <v>0</v>
      </c>
      <c r="AB544" s="177">
        <f t="shared" si="299"/>
        <v>0</v>
      </c>
      <c r="AC544" s="178">
        <f t="shared" si="315"/>
        <v>0</v>
      </c>
      <c r="AD544" s="177">
        <f t="shared" si="300"/>
        <v>0</v>
      </c>
      <c r="AE544" s="179">
        <f t="shared" si="316"/>
        <v>0</v>
      </c>
      <c r="AF544" s="177">
        <f t="shared" si="300"/>
        <v>0</v>
      </c>
      <c r="AG544" s="178">
        <f t="shared" si="317"/>
        <v>0</v>
      </c>
      <c r="AH544" s="220">
        <f t="shared" si="301"/>
        <v>0</v>
      </c>
      <c r="AI544" s="179">
        <f t="shared" si="318"/>
        <v>0</v>
      </c>
      <c r="AJ544" s="177">
        <f t="shared" si="302"/>
        <v>0</v>
      </c>
      <c r="AK544" s="178">
        <f t="shared" si="319"/>
        <v>0</v>
      </c>
      <c r="AL544" s="177">
        <f t="shared" si="303"/>
        <v>0</v>
      </c>
      <c r="AM544" s="178">
        <f t="shared" si="320"/>
        <v>0</v>
      </c>
      <c r="AN544" s="220">
        <f t="shared" si="304"/>
        <v>0</v>
      </c>
      <c r="AO544" s="117">
        <f t="shared" si="321"/>
        <v>0</v>
      </c>
    </row>
    <row r="545" spans="1:41" s="65" customFormat="1" ht="15" customHeight="1">
      <c r="A545" s="66">
        <v>30</v>
      </c>
      <c r="B545" s="42">
        <v>25442563</v>
      </c>
      <c r="C545" s="43" t="s">
        <v>521</v>
      </c>
      <c r="D545" s="74">
        <v>19</v>
      </c>
      <c r="E545" s="75">
        <v>2.6</v>
      </c>
      <c r="F545" s="55"/>
      <c r="G545" s="75"/>
      <c r="H545" s="63">
        <v>579474.20372016099</v>
      </c>
      <c r="I545" s="63">
        <f t="shared" si="305"/>
        <v>596858.42983176582</v>
      </c>
      <c r="J545" s="64">
        <f t="shared" si="306"/>
        <v>746073.03728970722</v>
      </c>
      <c r="K545" s="243">
        <f t="shared" si="307"/>
        <v>0</v>
      </c>
      <c r="L545" s="238"/>
      <c r="M545" s="72">
        <v>500</v>
      </c>
      <c r="N545" s="175">
        <f t="shared" si="293"/>
        <v>0</v>
      </c>
      <c r="O545" s="178">
        <f t="shared" si="308"/>
        <v>0</v>
      </c>
      <c r="P545" s="177">
        <f t="shared" si="294"/>
        <v>0</v>
      </c>
      <c r="Q545" s="178">
        <f t="shared" si="309"/>
        <v>0</v>
      </c>
      <c r="R545" s="177">
        <f t="shared" si="294"/>
        <v>0</v>
      </c>
      <c r="S545" s="178">
        <f t="shared" si="310"/>
        <v>0</v>
      </c>
      <c r="T545" s="177">
        <f t="shared" si="295"/>
        <v>0</v>
      </c>
      <c r="U545" s="179">
        <f t="shared" si="311"/>
        <v>0</v>
      </c>
      <c r="V545" s="177">
        <f t="shared" si="296"/>
        <v>0</v>
      </c>
      <c r="W545" s="178">
        <f t="shared" si="312"/>
        <v>0</v>
      </c>
      <c r="X545" s="177">
        <f t="shared" si="297"/>
        <v>0</v>
      </c>
      <c r="Y545" s="178">
        <f t="shared" si="313"/>
        <v>0</v>
      </c>
      <c r="Z545" s="177">
        <f t="shared" si="298"/>
        <v>0</v>
      </c>
      <c r="AA545" s="178">
        <f t="shared" si="314"/>
        <v>0</v>
      </c>
      <c r="AB545" s="177">
        <f t="shared" si="299"/>
        <v>0</v>
      </c>
      <c r="AC545" s="178">
        <f t="shared" si="315"/>
        <v>0</v>
      </c>
      <c r="AD545" s="177">
        <f t="shared" si="300"/>
        <v>0</v>
      </c>
      <c r="AE545" s="179">
        <f t="shared" si="316"/>
        <v>0</v>
      </c>
      <c r="AF545" s="177">
        <f t="shared" si="300"/>
        <v>0</v>
      </c>
      <c r="AG545" s="178">
        <f t="shared" si="317"/>
        <v>0</v>
      </c>
      <c r="AH545" s="220">
        <f t="shared" si="301"/>
        <v>0</v>
      </c>
      <c r="AI545" s="179">
        <f t="shared" si="318"/>
        <v>0</v>
      </c>
      <c r="AJ545" s="177">
        <f t="shared" si="302"/>
        <v>0</v>
      </c>
      <c r="AK545" s="178">
        <f t="shared" si="319"/>
        <v>0</v>
      </c>
      <c r="AL545" s="177">
        <f t="shared" si="303"/>
        <v>0</v>
      </c>
      <c r="AM545" s="178">
        <f t="shared" si="320"/>
        <v>0</v>
      </c>
      <c r="AN545" s="220">
        <f t="shared" si="304"/>
        <v>0</v>
      </c>
      <c r="AO545" s="117">
        <f t="shared" si="321"/>
        <v>0</v>
      </c>
    </row>
    <row r="546" spans="1:41" s="65" customFormat="1" ht="15" customHeight="1">
      <c r="A546" s="66">
        <v>31</v>
      </c>
      <c r="B546" s="42">
        <v>25442564</v>
      </c>
      <c r="C546" s="43" t="s">
        <v>522</v>
      </c>
      <c r="D546" s="74">
        <v>37</v>
      </c>
      <c r="E546" s="75">
        <v>2.0099999999999998</v>
      </c>
      <c r="F546" s="55"/>
      <c r="G546" s="75"/>
      <c r="H546" s="63">
        <v>672267.05649590516</v>
      </c>
      <c r="I546" s="63">
        <f t="shared" si="305"/>
        <v>692435.06819078233</v>
      </c>
      <c r="J546" s="64">
        <f t="shared" si="306"/>
        <v>865543.83523847791</v>
      </c>
      <c r="K546" s="243">
        <f t="shared" si="307"/>
        <v>0</v>
      </c>
      <c r="L546" s="238"/>
      <c r="M546" s="72">
        <v>500</v>
      </c>
      <c r="N546" s="175">
        <f t="shared" si="293"/>
        <v>0</v>
      </c>
      <c r="O546" s="178">
        <f t="shared" si="308"/>
        <v>0</v>
      </c>
      <c r="P546" s="177">
        <f t="shared" si="294"/>
        <v>0</v>
      </c>
      <c r="Q546" s="178">
        <f t="shared" si="309"/>
        <v>0</v>
      </c>
      <c r="R546" s="177">
        <f t="shared" si="294"/>
        <v>0</v>
      </c>
      <c r="S546" s="178">
        <f t="shared" si="310"/>
        <v>0</v>
      </c>
      <c r="T546" s="177">
        <f t="shared" si="295"/>
        <v>0</v>
      </c>
      <c r="U546" s="179">
        <f t="shared" si="311"/>
        <v>0</v>
      </c>
      <c r="V546" s="177">
        <f t="shared" si="296"/>
        <v>0</v>
      </c>
      <c r="W546" s="178">
        <f t="shared" si="312"/>
        <v>0</v>
      </c>
      <c r="X546" s="177">
        <f t="shared" si="297"/>
        <v>0</v>
      </c>
      <c r="Y546" s="178">
        <f t="shared" si="313"/>
        <v>0</v>
      </c>
      <c r="Z546" s="177">
        <f t="shared" si="298"/>
        <v>0</v>
      </c>
      <c r="AA546" s="178">
        <f t="shared" si="314"/>
        <v>0</v>
      </c>
      <c r="AB546" s="177">
        <f t="shared" si="299"/>
        <v>0</v>
      </c>
      <c r="AC546" s="178">
        <f t="shared" si="315"/>
        <v>0</v>
      </c>
      <c r="AD546" s="177">
        <f t="shared" si="300"/>
        <v>0</v>
      </c>
      <c r="AE546" s="179">
        <f t="shared" si="316"/>
        <v>0</v>
      </c>
      <c r="AF546" s="177">
        <f t="shared" si="300"/>
        <v>0</v>
      </c>
      <c r="AG546" s="178">
        <f t="shared" si="317"/>
        <v>0</v>
      </c>
      <c r="AH546" s="220">
        <f t="shared" si="301"/>
        <v>0</v>
      </c>
      <c r="AI546" s="179">
        <f t="shared" si="318"/>
        <v>0</v>
      </c>
      <c r="AJ546" s="177">
        <f t="shared" si="302"/>
        <v>0</v>
      </c>
      <c r="AK546" s="178">
        <f t="shared" si="319"/>
        <v>0</v>
      </c>
      <c r="AL546" s="177">
        <f t="shared" si="303"/>
        <v>0</v>
      </c>
      <c r="AM546" s="178">
        <f t="shared" si="320"/>
        <v>0</v>
      </c>
      <c r="AN546" s="220">
        <f t="shared" si="304"/>
        <v>0</v>
      </c>
      <c r="AO546" s="117">
        <f t="shared" si="321"/>
        <v>0</v>
      </c>
    </row>
    <row r="547" spans="1:41" s="65" customFormat="1" ht="15" customHeight="1">
      <c r="A547" s="66">
        <v>32</v>
      </c>
      <c r="B547" s="42">
        <v>25442565</v>
      </c>
      <c r="C547" s="43" t="s">
        <v>523</v>
      </c>
      <c r="D547" s="74">
        <v>37</v>
      </c>
      <c r="E547" s="75">
        <v>2.06</v>
      </c>
      <c r="F547" s="55"/>
      <c r="G547" s="75"/>
      <c r="H547" s="63">
        <v>705509.99972106388</v>
      </c>
      <c r="I547" s="63">
        <f t="shared" si="305"/>
        <v>726675.29971269576</v>
      </c>
      <c r="J547" s="64">
        <f t="shared" si="306"/>
        <v>908344.12464086968</v>
      </c>
      <c r="K547" s="243">
        <f t="shared" si="307"/>
        <v>0</v>
      </c>
      <c r="L547" s="238"/>
      <c r="M547" s="72">
        <v>500</v>
      </c>
      <c r="N547" s="175">
        <f t="shared" si="293"/>
        <v>0</v>
      </c>
      <c r="O547" s="178">
        <f t="shared" si="308"/>
        <v>0</v>
      </c>
      <c r="P547" s="177">
        <f t="shared" si="294"/>
        <v>0</v>
      </c>
      <c r="Q547" s="178">
        <f t="shared" si="309"/>
        <v>0</v>
      </c>
      <c r="R547" s="177">
        <f t="shared" si="294"/>
        <v>0</v>
      </c>
      <c r="S547" s="178">
        <f t="shared" si="310"/>
        <v>0</v>
      </c>
      <c r="T547" s="177">
        <f t="shared" si="295"/>
        <v>0</v>
      </c>
      <c r="U547" s="179">
        <f t="shared" si="311"/>
        <v>0</v>
      </c>
      <c r="V547" s="177">
        <f t="shared" si="296"/>
        <v>0</v>
      </c>
      <c r="W547" s="178">
        <f t="shared" si="312"/>
        <v>0</v>
      </c>
      <c r="X547" s="177">
        <f t="shared" si="297"/>
        <v>0</v>
      </c>
      <c r="Y547" s="178">
        <f t="shared" si="313"/>
        <v>0</v>
      </c>
      <c r="Z547" s="177">
        <f t="shared" si="298"/>
        <v>0</v>
      </c>
      <c r="AA547" s="178">
        <f t="shared" si="314"/>
        <v>0</v>
      </c>
      <c r="AB547" s="177">
        <f t="shared" si="299"/>
        <v>0</v>
      </c>
      <c r="AC547" s="178">
        <f t="shared" si="315"/>
        <v>0</v>
      </c>
      <c r="AD547" s="177">
        <f t="shared" si="300"/>
        <v>0</v>
      </c>
      <c r="AE547" s="179">
        <f t="shared" si="316"/>
        <v>0</v>
      </c>
      <c r="AF547" s="177">
        <f t="shared" si="300"/>
        <v>0</v>
      </c>
      <c r="AG547" s="178">
        <f t="shared" si="317"/>
        <v>0</v>
      </c>
      <c r="AH547" s="220">
        <f t="shared" si="301"/>
        <v>0</v>
      </c>
      <c r="AI547" s="179">
        <f t="shared" si="318"/>
        <v>0</v>
      </c>
      <c r="AJ547" s="177">
        <f t="shared" si="302"/>
        <v>0</v>
      </c>
      <c r="AK547" s="178">
        <f t="shared" si="319"/>
        <v>0</v>
      </c>
      <c r="AL547" s="177">
        <f t="shared" si="303"/>
        <v>0</v>
      </c>
      <c r="AM547" s="178">
        <f t="shared" si="320"/>
        <v>0</v>
      </c>
      <c r="AN547" s="220">
        <f t="shared" si="304"/>
        <v>0</v>
      </c>
      <c r="AO547" s="117">
        <f t="shared" si="321"/>
        <v>0</v>
      </c>
    </row>
    <row r="548" spans="1:41" s="65" customFormat="1" ht="15" customHeight="1">
      <c r="A548" s="66">
        <v>33</v>
      </c>
      <c r="B548" s="42">
        <v>25442566</v>
      </c>
      <c r="C548" s="43" t="s">
        <v>524</v>
      </c>
      <c r="D548" s="74">
        <v>37</v>
      </c>
      <c r="E548" s="75">
        <v>2.25</v>
      </c>
      <c r="F548" s="55"/>
      <c r="G548" s="75"/>
      <c r="H548" s="63">
        <v>848862.77602053632</v>
      </c>
      <c r="I548" s="63">
        <f t="shared" si="305"/>
        <v>874328.65930115245</v>
      </c>
      <c r="J548" s="64">
        <f t="shared" si="306"/>
        <v>1092910.8241264406</v>
      </c>
      <c r="K548" s="243">
        <f t="shared" si="307"/>
        <v>0</v>
      </c>
      <c r="L548" s="238"/>
      <c r="M548" s="72">
        <v>250</v>
      </c>
      <c r="N548" s="175">
        <f t="shared" si="293"/>
        <v>0</v>
      </c>
      <c r="O548" s="178">
        <f t="shared" si="308"/>
        <v>0</v>
      </c>
      <c r="P548" s="177">
        <f t="shared" si="294"/>
        <v>0</v>
      </c>
      <c r="Q548" s="178">
        <f t="shared" si="309"/>
        <v>0</v>
      </c>
      <c r="R548" s="177">
        <f t="shared" si="294"/>
        <v>0</v>
      </c>
      <c r="S548" s="178">
        <f t="shared" si="310"/>
        <v>0</v>
      </c>
      <c r="T548" s="177">
        <f t="shared" si="295"/>
        <v>0</v>
      </c>
      <c r="U548" s="179">
        <f t="shared" si="311"/>
        <v>0</v>
      </c>
      <c r="V548" s="177">
        <f t="shared" si="296"/>
        <v>0</v>
      </c>
      <c r="W548" s="178">
        <f t="shared" si="312"/>
        <v>0</v>
      </c>
      <c r="X548" s="177">
        <f t="shared" si="297"/>
        <v>0</v>
      </c>
      <c r="Y548" s="178">
        <f t="shared" si="313"/>
        <v>0</v>
      </c>
      <c r="Z548" s="177">
        <f t="shared" si="298"/>
        <v>0</v>
      </c>
      <c r="AA548" s="178">
        <f t="shared" si="314"/>
        <v>0</v>
      </c>
      <c r="AB548" s="177">
        <f t="shared" si="299"/>
        <v>0</v>
      </c>
      <c r="AC548" s="178">
        <f t="shared" si="315"/>
        <v>0</v>
      </c>
      <c r="AD548" s="177">
        <f t="shared" si="300"/>
        <v>0</v>
      </c>
      <c r="AE548" s="179">
        <f t="shared" si="316"/>
        <v>0</v>
      </c>
      <c r="AF548" s="177">
        <f t="shared" si="300"/>
        <v>0</v>
      </c>
      <c r="AG548" s="178">
        <f t="shared" si="317"/>
        <v>0</v>
      </c>
      <c r="AH548" s="220">
        <f t="shared" si="301"/>
        <v>0</v>
      </c>
      <c r="AI548" s="179">
        <f t="shared" si="318"/>
        <v>0</v>
      </c>
      <c r="AJ548" s="177">
        <f t="shared" si="302"/>
        <v>0</v>
      </c>
      <c r="AK548" s="178">
        <f t="shared" si="319"/>
        <v>0</v>
      </c>
      <c r="AL548" s="177">
        <f t="shared" si="303"/>
        <v>0</v>
      </c>
      <c r="AM548" s="178">
        <f t="shared" si="320"/>
        <v>0</v>
      </c>
      <c r="AN548" s="220">
        <f t="shared" si="304"/>
        <v>0</v>
      </c>
      <c r="AO548" s="117">
        <f t="shared" si="321"/>
        <v>0</v>
      </c>
    </row>
    <row r="549" spans="1:41" s="65" customFormat="1" ht="15" customHeight="1">
      <c r="A549" s="66">
        <v>34</v>
      </c>
      <c r="B549" s="42">
        <v>25442567</v>
      </c>
      <c r="C549" s="43" t="s">
        <v>525</v>
      </c>
      <c r="D549" s="74">
        <v>37</v>
      </c>
      <c r="E549" s="75">
        <v>2.5099999999999998</v>
      </c>
      <c r="F549" s="55"/>
      <c r="G549" s="75"/>
      <c r="H549" s="63">
        <v>1053379.7397974012</v>
      </c>
      <c r="I549" s="63">
        <f t="shared" si="305"/>
        <v>1084981.1319913233</v>
      </c>
      <c r="J549" s="64">
        <f t="shared" si="306"/>
        <v>1356226.4149891541</v>
      </c>
      <c r="K549" s="243">
        <f t="shared" si="307"/>
        <v>0</v>
      </c>
      <c r="L549" s="238"/>
      <c r="M549" s="72">
        <v>250</v>
      </c>
      <c r="N549" s="175">
        <f t="shared" si="293"/>
        <v>0</v>
      </c>
      <c r="O549" s="178">
        <f t="shared" si="308"/>
        <v>0</v>
      </c>
      <c r="P549" s="177">
        <f t="shared" si="294"/>
        <v>0</v>
      </c>
      <c r="Q549" s="178">
        <f t="shared" si="309"/>
        <v>0</v>
      </c>
      <c r="R549" s="177">
        <f t="shared" si="294"/>
        <v>0</v>
      </c>
      <c r="S549" s="178">
        <f t="shared" si="310"/>
        <v>0</v>
      </c>
      <c r="T549" s="177">
        <f t="shared" si="295"/>
        <v>0</v>
      </c>
      <c r="U549" s="179">
        <f t="shared" si="311"/>
        <v>0</v>
      </c>
      <c r="V549" s="177">
        <f t="shared" si="296"/>
        <v>0</v>
      </c>
      <c r="W549" s="178">
        <f t="shared" si="312"/>
        <v>0</v>
      </c>
      <c r="X549" s="177">
        <f t="shared" si="297"/>
        <v>0</v>
      </c>
      <c r="Y549" s="178">
        <f t="shared" si="313"/>
        <v>0</v>
      </c>
      <c r="Z549" s="177">
        <f t="shared" si="298"/>
        <v>0</v>
      </c>
      <c r="AA549" s="178">
        <f t="shared" si="314"/>
        <v>0</v>
      </c>
      <c r="AB549" s="177">
        <f t="shared" si="299"/>
        <v>0</v>
      </c>
      <c r="AC549" s="178">
        <f t="shared" si="315"/>
        <v>0</v>
      </c>
      <c r="AD549" s="177">
        <f t="shared" si="300"/>
        <v>0</v>
      </c>
      <c r="AE549" s="179">
        <f t="shared" si="316"/>
        <v>0</v>
      </c>
      <c r="AF549" s="177">
        <f t="shared" si="300"/>
        <v>0</v>
      </c>
      <c r="AG549" s="178">
        <f t="shared" si="317"/>
        <v>0</v>
      </c>
      <c r="AH549" s="220">
        <f t="shared" si="301"/>
        <v>0</v>
      </c>
      <c r="AI549" s="179">
        <f t="shared" si="318"/>
        <v>0</v>
      </c>
      <c r="AJ549" s="177">
        <f t="shared" si="302"/>
        <v>0</v>
      </c>
      <c r="AK549" s="178">
        <f t="shared" si="319"/>
        <v>0</v>
      </c>
      <c r="AL549" s="177">
        <f t="shared" si="303"/>
        <v>0</v>
      </c>
      <c r="AM549" s="178">
        <f t="shared" si="320"/>
        <v>0</v>
      </c>
      <c r="AN549" s="220">
        <f t="shared" si="304"/>
        <v>0</v>
      </c>
      <c r="AO549" s="117">
        <f t="shared" si="321"/>
        <v>0</v>
      </c>
    </row>
    <row r="550" spans="1:41" s="65" customFormat="1" ht="15" customHeight="1">
      <c r="A550" s="66">
        <v>35</v>
      </c>
      <c r="B550" s="42">
        <v>25442568</v>
      </c>
      <c r="C550" s="43" t="s">
        <v>526</v>
      </c>
      <c r="D550" s="74">
        <v>37</v>
      </c>
      <c r="E550" s="75">
        <v>2.6</v>
      </c>
      <c r="F550" s="55"/>
      <c r="G550" s="75"/>
      <c r="H550" s="63">
        <v>1129807.9104724948</v>
      </c>
      <c r="I550" s="63">
        <f t="shared" si="305"/>
        <v>1163702.1477866697</v>
      </c>
      <c r="J550" s="64">
        <f t="shared" si="306"/>
        <v>1454627.684733337</v>
      </c>
      <c r="K550" s="243">
        <f t="shared" si="307"/>
        <v>0</v>
      </c>
      <c r="L550" s="238"/>
      <c r="M550" s="72">
        <v>250</v>
      </c>
      <c r="N550" s="175">
        <f t="shared" si="293"/>
        <v>0</v>
      </c>
      <c r="O550" s="178">
        <f t="shared" si="308"/>
        <v>0</v>
      </c>
      <c r="P550" s="177">
        <f t="shared" si="294"/>
        <v>0</v>
      </c>
      <c r="Q550" s="178">
        <f t="shared" si="309"/>
        <v>0</v>
      </c>
      <c r="R550" s="177">
        <f t="shared" si="294"/>
        <v>0</v>
      </c>
      <c r="S550" s="178">
        <f t="shared" si="310"/>
        <v>0</v>
      </c>
      <c r="T550" s="177">
        <f t="shared" si="295"/>
        <v>0</v>
      </c>
      <c r="U550" s="179">
        <f t="shared" si="311"/>
        <v>0</v>
      </c>
      <c r="V550" s="177">
        <f t="shared" si="296"/>
        <v>0</v>
      </c>
      <c r="W550" s="178">
        <f t="shared" si="312"/>
        <v>0</v>
      </c>
      <c r="X550" s="177">
        <f t="shared" si="297"/>
        <v>0</v>
      </c>
      <c r="Y550" s="178">
        <f t="shared" si="313"/>
        <v>0</v>
      </c>
      <c r="Z550" s="177">
        <f t="shared" si="298"/>
        <v>0</v>
      </c>
      <c r="AA550" s="178">
        <f t="shared" si="314"/>
        <v>0</v>
      </c>
      <c r="AB550" s="177">
        <f t="shared" si="299"/>
        <v>0</v>
      </c>
      <c r="AC550" s="178">
        <f t="shared" si="315"/>
        <v>0</v>
      </c>
      <c r="AD550" s="177">
        <f t="shared" si="300"/>
        <v>0</v>
      </c>
      <c r="AE550" s="179">
        <f t="shared" si="316"/>
        <v>0</v>
      </c>
      <c r="AF550" s="177">
        <f t="shared" si="300"/>
        <v>0</v>
      </c>
      <c r="AG550" s="178">
        <f t="shared" si="317"/>
        <v>0</v>
      </c>
      <c r="AH550" s="220">
        <f t="shared" si="301"/>
        <v>0</v>
      </c>
      <c r="AI550" s="179">
        <f t="shared" si="318"/>
        <v>0</v>
      </c>
      <c r="AJ550" s="177">
        <f t="shared" si="302"/>
        <v>0</v>
      </c>
      <c r="AK550" s="178">
        <f t="shared" si="319"/>
        <v>0</v>
      </c>
      <c r="AL550" s="177">
        <f t="shared" si="303"/>
        <v>0</v>
      </c>
      <c r="AM550" s="178">
        <f t="shared" si="320"/>
        <v>0</v>
      </c>
      <c r="AN550" s="220">
        <f t="shared" si="304"/>
        <v>0</v>
      </c>
      <c r="AO550" s="117">
        <f t="shared" si="321"/>
        <v>0</v>
      </c>
    </row>
    <row r="551" spans="1:41" s="65" customFormat="1" ht="15" customHeight="1">
      <c r="A551" s="66">
        <v>36</v>
      </c>
      <c r="B551" s="42">
        <v>25442569</v>
      </c>
      <c r="C551" s="43" t="s">
        <v>527</v>
      </c>
      <c r="D551" s="74">
        <v>37</v>
      </c>
      <c r="E551" s="75">
        <v>2.84</v>
      </c>
      <c r="F551" s="55"/>
      <c r="G551" s="75"/>
      <c r="H551" s="63">
        <v>1339787.8265775216</v>
      </c>
      <c r="I551" s="63">
        <f t="shared" si="305"/>
        <v>1379981.4613748472</v>
      </c>
      <c r="J551" s="64">
        <f t="shared" si="306"/>
        <v>1724976.826718559</v>
      </c>
      <c r="K551" s="243">
        <f t="shared" si="307"/>
        <v>0</v>
      </c>
      <c r="L551" s="238"/>
      <c r="M551" s="72">
        <v>250</v>
      </c>
      <c r="N551" s="175">
        <f t="shared" si="293"/>
        <v>0</v>
      </c>
      <c r="O551" s="178">
        <f t="shared" si="308"/>
        <v>0</v>
      </c>
      <c r="P551" s="177">
        <f t="shared" si="294"/>
        <v>0</v>
      </c>
      <c r="Q551" s="178">
        <f t="shared" si="309"/>
        <v>0</v>
      </c>
      <c r="R551" s="177">
        <f t="shared" si="294"/>
        <v>0</v>
      </c>
      <c r="S551" s="178">
        <f t="shared" si="310"/>
        <v>0</v>
      </c>
      <c r="T551" s="177">
        <f t="shared" si="295"/>
        <v>0</v>
      </c>
      <c r="U551" s="179">
        <f t="shared" si="311"/>
        <v>0</v>
      </c>
      <c r="V551" s="177">
        <f t="shared" si="296"/>
        <v>0</v>
      </c>
      <c r="W551" s="178">
        <f t="shared" si="312"/>
        <v>0</v>
      </c>
      <c r="X551" s="177">
        <f t="shared" si="297"/>
        <v>0</v>
      </c>
      <c r="Y551" s="178">
        <f t="shared" si="313"/>
        <v>0</v>
      </c>
      <c r="Z551" s="177">
        <f t="shared" si="298"/>
        <v>0</v>
      </c>
      <c r="AA551" s="178">
        <f t="shared" si="314"/>
        <v>0</v>
      </c>
      <c r="AB551" s="177">
        <f t="shared" si="299"/>
        <v>0</v>
      </c>
      <c r="AC551" s="178">
        <f t="shared" si="315"/>
        <v>0</v>
      </c>
      <c r="AD551" s="177">
        <f t="shared" si="300"/>
        <v>0</v>
      </c>
      <c r="AE551" s="179">
        <f t="shared" si="316"/>
        <v>0</v>
      </c>
      <c r="AF551" s="177">
        <f t="shared" si="300"/>
        <v>0</v>
      </c>
      <c r="AG551" s="178">
        <f t="shared" si="317"/>
        <v>0</v>
      </c>
      <c r="AH551" s="220">
        <f t="shared" si="301"/>
        <v>0</v>
      </c>
      <c r="AI551" s="179">
        <f t="shared" si="318"/>
        <v>0</v>
      </c>
      <c r="AJ551" s="177">
        <f t="shared" si="302"/>
        <v>0</v>
      </c>
      <c r="AK551" s="178">
        <f t="shared" si="319"/>
        <v>0</v>
      </c>
      <c r="AL551" s="177">
        <f t="shared" si="303"/>
        <v>0</v>
      </c>
      <c r="AM551" s="178">
        <f t="shared" si="320"/>
        <v>0</v>
      </c>
      <c r="AN551" s="220">
        <f t="shared" si="304"/>
        <v>0</v>
      </c>
      <c r="AO551" s="117">
        <f t="shared" si="321"/>
        <v>0</v>
      </c>
    </row>
    <row r="552" spans="1:41" s="65" customFormat="1" ht="15" customHeight="1">
      <c r="A552" s="66">
        <v>37</v>
      </c>
      <c r="B552" s="42">
        <v>25442570</v>
      </c>
      <c r="C552" s="43" t="s">
        <v>528</v>
      </c>
      <c r="D552" s="74">
        <v>37</v>
      </c>
      <c r="E552" s="75">
        <v>2.9</v>
      </c>
      <c r="F552" s="55"/>
      <c r="G552" s="75"/>
      <c r="H552" s="63">
        <v>1395895.3442330812</v>
      </c>
      <c r="I552" s="63">
        <f t="shared" si="305"/>
        <v>1437772.2045600738</v>
      </c>
      <c r="J552" s="64">
        <f t="shared" si="306"/>
        <v>1797215.2557000921</v>
      </c>
      <c r="K552" s="243">
        <f t="shared" si="307"/>
        <v>0</v>
      </c>
      <c r="L552" s="238"/>
      <c r="M552" s="72">
        <v>250</v>
      </c>
      <c r="N552" s="175">
        <f t="shared" si="293"/>
        <v>0</v>
      </c>
      <c r="O552" s="178">
        <f t="shared" si="308"/>
        <v>0</v>
      </c>
      <c r="P552" s="177">
        <f t="shared" si="294"/>
        <v>0</v>
      </c>
      <c r="Q552" s="178">
        <f t="shared" si="309"/>
        <v>0</v>
      </c>
      <c r="R552" s="177">
        <f t="shared" si="294"/>
        <v>0</v>
      </c>
      <c r="S552" s="178">
        <f t="shared" si="310"/>
        <v>0</v>
      </c>
      <c r="T552" s="177">
        <f t="shared" si="295"/>
        <v>0</v>
      </c>
      <c r="U552" s="179">
        <f t="shared" si="311"/>
        <v>0</v>
      </c>
      <c r="V552" s="177">
        <f t="shared" si="296"/>
        <v>0</v>
      </c>
      <c r="W552" s="178">
        <f t="shared" si="312"/>
        <v>0</v>
      </c>
      <c r="X552" s="177">
        <f t="shared" si="297"/>
        <v>0</v>
      </c>
      <c r="Y552" s="178">
        <f t="shared" si="313"/>
        <v>0</v>
      </c>
      <c r="Z552" s="177">
        <f t="shared" si="298"/>
        <v>0</v>
      </c>
      <c r="AA552" s="178">
        <f t="shared" si="314"/>
        <v>0</v>
      </c>
      <c r="AB552" s="177">
        <f t="shared" si="299"/>
        <v>0</v>
      </c>
      <c r="AC552" s="178">
        <f t="shared" si="315"/>
        <v>0</v>
      </c>
      <c r="AD552" s="177">
        <f t="shared" si="300"/>
        <v>0</v>
      </c>
      <c r="AE552" s="179">
        <f t="shared" si="316"/>
        <v>0</v>
      </c>
      <c r="AF552" s="177">
        <f t="shared" si="300"/>
        <v>0</v>
      </c>
      <c r="AG552" s="178">
        <f t="shared" si="317"/>
        <v>0</v>
      </c>
      <c r="AH552" s="220">
        <f t="shared" si="301"/>
        <v>0</v>
      </c>
      <c r="AI552" s="179">
        <f t="shared" si="318"/>
        <v>0</v>
      </c>
      <c r="AJ552" s="177">
        <f t="shared" si="302"/>
        <v>0</v>
      </c>
      <c r="AK552" s="178">
        <f t="shared" si="319"/>
        <v>0</v>
      </c>
      <c r="AL552" s="177">
        <f t="shared" si="303"/>
        <v>0</v>
      </c>
      <c r="AM552" s="178">
        <f t="shared" si="320"/>
        <v>0</v>
      </c>
      <c r="AN552" s="220">
        <f t="shared" si="304"/>
        <v>0</v>
      </c>
      <c r="AO552" s="117">
        <f t="shared" si="321"/>
        <v>0</v>
      </c>
    </row>
    <row r="553" spans="1:41" s="65" customFormat="1" ht="15" customHeight="1">
      <c r="A553" s="66">
        <v>38</v>
      </c>
      <c r="B553" s="42">
        <v>25442571</v>
      </c>
      <c r="C553" s="43" t="s">
        <v>529</v>
      </c>
      <c r="D553" s="74">
        <v>37</v>
      </c>
      <c r="E553" s="75">
        <v>3.15</v>
      </c>
      <c r="F553" s="55"/>
      <c r="G553" s="75"/>
      <c r="H553" s="63">
        <v>1638047.0092719693</v>
      </c>
      <c r="I553" s="63">
        <f t="shared" si="305"/>
        <v>1687188.4195501285</v>
      </c>
      <c r="J553" s="64">
        <f t="shared" si="306"/>
        <v>2108985.5244376604</v>
      </c>
      <c r="K553" s="243">
        <f t="shared" si="307"/>
        <v>0</v>
      </c>
      <c r="L553" s="238"/>
      <c r="M553" s="72">
        <v>250</v>
      </c>
      <c r="N553" s="175">
        <f t="shared" si="293"/>
        <v>0</v>
      </c>
      <c r="O553" s="178">
        <f t="shared" si="308"/>
        <v>0</v>
      </c>
      <c r="P553" s="177">
        <f t="shared" si="294"/>
        <v>0</v>
      </c>
      <c r="Q553" s="178">
        <f t="shared" si="309"/>
        <v>0</v>
      </c>
      <c r="R553" s="177">
        <f t="shared" si="294"/>
        <v>0</v>
      </c>
      <c r="S553" s="178">
        <f t="shared" si="310"/>
        <v>0</v>
      </c>
      <c r="T553" s="177">
        <f t="shared" si="295"/>
        <v>0</v>
      </c>
      <c r="U553" s="179">
        <f t="shared" si="311"/>
        <v>0</v>
      </c>
      <c r="V553" s="177">
        <f t="shared" si="296"/>
        <v>0</v>
      </c>
      <c r="W553" s="178">
        <f t="shared" si="312"/>
        <v>0</v>
      </c>
      <c r="X553" s="177">
        <f t="shared" si="297"/>
        <v>0</v>
      </c>
      <c r="Y553" s="178">
        <f t="shared" si="313"/>
        <v>0</v>
      </c>
      <c r="Z553" s="177">
        <f t="shared" si="298"/>
        <v>0</v>
      </c>
      <c r="AA553" s="178">
        <f t="shared" si="314"/>
        <v>0</v>
      </c>
      <c r="AB553" s="177">
        <f t="shared" si="299"/>
        <v>0</v>
      </c>
      <c r="AC553" s="178">
        <f t="shared" si="315"/>
        <v>0</v>
      </c>
      <c r="AD553" s="177">
        <f t="shared" si="300"/>
        <v>0</v>
      </c>
      <c r="AE553" s="179">
        <f t="shared" si="316"/>
        <v>0</v>
      </c>
      <c r="AF553" s="177">
        <f t="shared" si="300"/>
        <v>0</v>
      </c>
      <c r="AG553" s="178">
        <f t="shared" si="317"/>
        <v>0</v>
      </c>
      <c r="AH553" s="220">
        <f t="shared" si="301"/>
        <v>0</v>
      </c>
      <c r="AI553" s="179">
        <f t="shared" si="318"/>
        <v>0</v>
      </c>
      <c r="AJ553" s="177">
        <f t="shared" si="302"/>
        <v>0</v>
      </c>
      <c r="AK553" s="178">
        <f t="shared" si="319"/>
        <v>0</v>
      </c>
      <c r="AL553" s="177">
        <f t="shared" si="303"/>
        <v>0</v>
      </c>
      <c r="AM553" s="178">
        <f t="shared" si="320"/>
        <v>0</v>
      </c>
      <c r="AN553" s="220">
        <f t="shared" si="304"/>
        <v>0</v>
      </c>
      <c r="AO553" s="117">
        <f t="shared" si="321"/>
        <v>0</v>
      </c>
    </row>
    <row r="554" spans="1:41" s="65" customFormat="1" ht="15" customHeight="1" thickBot="1">
      <c r="A554" s="67">
        <v>39</v>
      </c>
      <c r="B554" s="44">
        <v>25442572</v>
      </c>
      <c r="C554" s="45" t="s">
        <v>530</v>
      </c>
      <c r="D554" s="76">
        <v>37</v>
      </c>
      <c r="E554" s="77">
        <v>3.66</v>
      </c>
      <c r="F554" s="57"/>
      <c r="G554" s="77"/>
      <c r="H554" s="70">
        <v>2194275.5545176291</v>
      </c>
      <c r="I554" s="70">
        <f t="shared" si="305"/>
        <v>2260103.8211531579</v>
      </c>
      <c r="J554" s="71">
        <f t="shared" si="306"/>
        <v>2825129.776441447</v>
      </c>
      <c r="K554" s="246">
        <f t="shared" si="307"/>
        <v>0</v>
      </c>
      <c r="L554" s="240"/>
      <c r="M554" s="73">
        <v>250</v>
      </c>
      <c r="N554" s="180">
        <f t="shared" si="293"/>
        <v>0</v>
      </c>
      <c r="O554" s="178">
        <f t="shared" si="308"/>
        <v>0</v>
      </c>
      <c r="P554" s="177">
        <f t="shared" si="294"/>
        <v>0</v>
      </c>
      <c r="Q554" s="178">
        <f t="shared" si="309"/>
        <v>0</v>
      </c>
      <c r="R554" s="177">
        <f t="shared" si="294"/>
        <v>0</v>
      </c>
      <c r="S554" s="178">
        <f t="shared" si="310"/>
        <v>0</v>
      </c>
      <c r="T554" s="177">
        <f t="shared" si="295"/>
        <v>0</v>
      </c>
      <c r="U554" s="179">
        <f t="shared" si="311"/>
        <v>0</v>
      </c>
      <c r="V554" s="177">
        <f t="shared" si="296"/>
        <v>0</v>
      </c>
      <c r="W554" s="178">
        <f t="shared" si="312"/>
        <v>0</v>
      </c>
      <c r="X554" s="177">
        <f t="shared" si="297"/>
        <v>0</v>
      </c>
      <c r="Y554" s="178">
        <f t="shared" si="313"/>
        <v>0</v>
      </c>
      <c r="Z554" s="177">
        <f t="shared" si="298"/>
        <v>0</v>
      </c>
      <c r="AA554" s="178">
        <f t="shared" si="314"/>
        <v>0</v>
      </c>
      <c r="AB554" s="177">
        <f t="shared" si="299"/>
        <v>0</v>
      </c>
      <c r="AC554" s="178">
        <f t="shared" si="315"/>
        <v>0</v>
      </c>
      <c r="AD554" s="177">
        <f t="shared" si="300"/>
        <v>0</v>
      </c>
      <c r="AE554" s="179">
        <f t="shared" si="316"/>
        <v>0</v>
      </c>
      <c r="AF554" s="177">
        <f t="shared" si="300"/>
        <v>0</v>
      </c>
      <c r="AG554" s="178">
        <f t="shared" si="317"/>
        <v>0</v>
      </c>
      <c r="AH554" s="220">
        <f t="shared" si="301"/>
        <v>0</v>
      </c>
      <c r="AI554" s="179">
        <f t="shared" si="318"/>
        <v>0</v>
      </c>
      <c r="AJ554" s="177">
        <f t="shared" si="302"/>
        <v>0</v>
      </c>
      <c r="AK554" s="178">
        <f t="shared" si="319"/>
        <v>0</v>
      </c>
      <c r="AL554" s="177">
        <f t="shared" si="303"/>
        <v>0</v>
      </c>
      <c r="AM554" s="178">
        <f t="shared" si="320"/>
        <v>0</v>
      </c>
      <c r="AN554" s="220">
        <f t="shared" si="304"/>
        <v>0</v>
      </c>
      <c r="AO554" s="117">
        <f t="shared" si="321"/>
        <v>0</v>
      </c>
    </row>
    <row r="555" spans="1:41" s="139" customFormat="1" ht="15" customHeight="1" thickTop="1">
      <c r="A555" s="151" t="s">
        <v>766</v>
      </c>
      <c r="B555" s="129"/>
      <c r="C555" s="130"/>
      <c r="D555" s="131"/>
      <c r="E555" s="132"/>
      <c r="F555" s="133"/>
      <c r="G555" s="134"/>
      <c r="H555" s="135"/>
      <c r="I555" s="135"/>
      <c r="J555" s="135"/>
      <c r="K555" s="245"/>
      <c r="L555" s="136"/>
      <c r="M555" s="184"/>
      <c r="N555" s="201"/>
      <c r="O555" s="202"/>
      <c r="P555" s="187"/>
      <c r="Q555" s="185"/>
      <c r="R555" s="187"/>
      <c r="S555" s="185"/>
      <c r="T555" s="187"/>
      <c r="U555" s="136"/>
      <c r="V555" s="187"/>
      <c r="W555" s="185"/>
      <c r="X555" s="187"/>
      <c r="Y555" s="185"/>
      <c r="Z555" s="187"/>
      <c r="AA555" s="185"/>
      <c r="AB555" s="187"/>
      <c r="AC555" s="185"/>
      <c r="AD555" s="187"/>
      <c r="AE555" s="136"/>
      <c r="AF555" s="226"/>
      <c r="AG555" s="210"/>
      <c r="AH555" s="209"/>
      <c r="AI555" s="136"/>
      <c r="AJ555" s="226"/>
      <c r="AK555" s="210">
        <f t="shared" si="319"/>
        <v>0</v>
      </c>
      <c r="AL555" s="226"/>
      <c r="AM555" s="210">
        <f t="shared" si="320"/>
        <v>0</v>
      </c>
      <c r="AN555" s="209"/>
      <c r="AO555" s="138">
        <f t="shared" si="321"/>
        <v>0</v>
      </c>
    </row>
    <row r="556" spans="1:41" s="65" customFormat="1" ht="15" customHeight="1">
      <c r="A556" s="60">
        <v>1</v>
      </c>
      <c r="B556" s="40">
        <v>25472501</v>
      </c>
      <c r="C556" s="41" t="s">
        <v>531</v>
      </c>
      <c r="D556" s="78">
        <v>7</v>
      </c>
      <c r="E556" s="79">
        <v>0.67</v>
      </c>
      <c r="F556" s="106">
        <v>7</v>
      </c>
      <c r="G556" s="79">
        <v>0.52</v>
      </c>
      <c r="H556" s="82">
        <v>26673.254715358613</v>
      </c>
      <c r="I556" s="82">
        <f>H556*1.03</f>
        <v>27473.452356819373</v>
      </c>
      <c r="J556" s="83">
        <f>I556/0.8</f>
        <v>34341.815446024215</v>
      </c>
      <c r="K556" s="242">
        <f t="shared" si="307"/>
        <v>0</v>
      </c>
      <c r="L556" s="237"/>
      <c r="M556" s="84">
        <v>1500</v>
      </c>
      <c r="N556" s="175">
        <f t="shared" si="293"/>
        <v>0</v>
      </c>
      <c r="O556" s="178">
        <f t="shared" si="308"/>
        <v>0</v>
      </c>
      <c r="P556" s="177">
        <f t="shared" si="294"/>
        <v>0</v>
      </c>
      <c r="Q556" s="178">
        <f t="shared" si="309"/>
        <v>0</v>
      </c>
      <c r="R556" s="177">
        <f t="shared" si="294"/>
        <v>0</v>
      </c>
      <c r="S556" s="178">
        <f t="shared" si="310"/>
        <v>0</v>
      </c>
      <c r="T556" s="177">
        <f t="shared" ref="T556:T603" si="322">U556/1.1</f>
        <v>0</v>
      </c>
      <c r="U556" s="179">
        <f t="shared" si="311"/>
        <v>0</v>
      </c>
      <c r="V556" s="177">
        <f t="shared" ref="V556:V603" si="323">W556/1.1</f>
        <v>0</v>
      </c>
      <c r="W556" s="178">
        <f t="shared" si="312"/>
        <v>0</v>
      </c>
      <c r="X556" s="177">
        <f t="shared" ref="X556:X603" si="324">Y556/1.1</f>
        <v>0</v>
      </c>
      <c r="Y556" s="178">
        <f t="shared" si="313"/>
        <v>0</v>
      </c>
      <c r="Z556" s="177">
        <f t="shared" ref="Z556:Z603" si="325">AA556/1.1</f>
        <v>0</v>
      </c>
      <c r="AA556" s="178">
        <f t="shared" si="314"/>
        <v>0</v>
      </c>
      <c r="AB556" s="177">
        <f t="shared" ref="AB556:AB603" si="326">AC556/1.1</f>
        <v>0</v>
      </c>
      <c r="AC556" s="178">
        <f t="shared" si="315"/>
        <v>0</v>
      </c>
      <c r="AD556" s="177">
        <f t="shared" ref="AD556:AF603" si="327">AE556/1.1</f>
        <v>0</v>
      </c>
      <c r="AE556" s="179">
        <f t="shared" si="316"/>
        <v>0</v>
      </c>
      <c r="AF556" s="177">
        <f t="shared" si="327"/>
        <v>0</v>
      </c>
      <c r="AG556" s="178">
        <f t="shared" si="317"/>
        <v>0</v>
      </c>
      <c r="AH556" s="220">
        <f t="shared" ref="AH556:AH603" si="328">AI556/1.1</f>
        <v>0</v>
      </c>
      <c r="AI556" s="179">
        <f t="shared" si="318"/>
        <v>0</v>
      </c>
      <c r="AJ556" s="177">
        <f t="shared" ref="AJ556:AJ603" si="329">AK556/1.1</f>
        <v>0</v>
      </c>
      <c r="AK556" s="178">
        <f t="shared" si="319"/>
        <v>0</v>
      </c>
      <c r="AL556" s="177">
        <f t="shared" ref="AL556:AL603" si="330">AM556/1.1</f>
        <v>0</v>
      </c>
      <c r="AM556" s="178">
        <f t="shared" si="320"/>
        <v>0</v>
      </c>
      <c r="AN556" s="220">
        <f t="shared" ref="AN556:AN603" si="331">AO556/1.1</f>
        <v>0</v>
      </c>
      <c r="AO556" s="117">
        <f t="shared" si="321"/>
        <v>0</v>
      </c>
    </row>
    <row r="557" spans="1:41" s="65" customFormat="1" ht="15" customHeight="1">
      <c r="A557" s="66">
        <v>2</v>
      </c>
      <c r="B557" s="42">
        <v>25472502</v>
      </c>
      <c r="C557" s="43" t="s">
        <v>532</v>
      </c>
      <c r="D557" s="74">
        <v>7</v>
      </c>
      <c r="E557" s="75">
        <v>0.85</v>
      </c>
      <c r="F557" s="55">
        <v>7</v>
      </c>
      <c r="G557" s="75">
        <v>0.67</v>
      </c>
      <c r="H557" s="63">
        <v>37481.321028902705</v>
      </c>
      <c r="I557" s="63">
        <f t="shared" ref="I557:I603" si="332">H557*1.03</f>
        <v>38605.760659769789</v>
      </c>
      <c r="J557" s="64">
        <f t="shared" ref="J557:J603" si="333">I557/0.8</f>
        <v>48257.200824712236</v>
      </c>
      <c r="K557" s="243">
        <f t="shared" si="307"/>
        <v>0</v>
      </c>
      <c r="L557" s="238"/>
      <c r="M557" s="72">
        <v>1500</v>
      </c>
      <c r="N557" s="175">
        <f t="shared" si="293"/>
        <v>0</v>
      </c>
      <c r="O557" s="178">
        <f t="shared" si="308"/>
        <v>0</v>
      </c>
      <c r="P557" s="177">
        <f t="shared" si="294"/>
        <v>0</v>
      </c>
      <c r="Q557" s="178">
        <f t="shared" si="309"/>
        <v>0</v>
      </c>
      <c r="R557" s="177">
        <f t="shared" si="294"/>
        <v>0</v>
      </c>
      <c r="S557" s="178">
        <f t="shared" si="310"/>
        <v>0</v>
      </c>
      <c r="T557" s="177">
        <f t="shared" si="322"/>
        <v>0</v>
      </c>
      <c r="U557" s="179">
        <f t="shared" si="311"/>
        <v>0</v>
      </c>
      <c r="V557" s="177">
        <f t="shared" si="323"/>
        <v>0</v>
      </c>
      <c r="W557" s="178">
        <f t="shared" si="312"/>
        <v>0</v>
      </c>
      <c r="X557" s="177">
        <f t="shared" si="324"/>
        <v>0</v>
      </c>
      <c r="Y557" s="178">
        <f t="shared" si="313"/>
        <v>0</v>
      </c>
      <c r="Z557" s="177">
        <f t="shared" si="325"/>
        <v>0</v>
      </c>
      <c r="AA557" s="178">
        <f t="shared" si="314"/>
        <v>0</v>
      </c>
      <c r="AB557" s="177">
        <f t="shared" si="326"/>
        <v>0</v>
      </c>
      <c r="AC557" s="178">
        <f t="shared" si="315"/>
        <v>0</v>
      </c>
      <c r="AD557" s="177">
        <f t="shared" si="327"/>
        <v>0</v>
      </c>
      <c r="AE557" s="179">
        <f t="shared" si="316"/>
        <v>0</v>
      </c>
      <c r="AF557" s="177">
        <f t="shared" si="327"/>
        <v>0</v>
      </c>
      <c r="AG557" s="178">
        <f t="shared" si="317"/>
        <v>0</v>
      </c>
      <c r="AH557" s="220">
        <f t="shared" si="328"/>
        <v>0</v>
      </c>
      <c r="AI557" s="179">
        <f t="shared" si="318"/>
        <v>0</v>
      </c>
      <c r="AJ557" s="177">
        <f t="shared" si="329"/>
        <v>0</v>
      </c>
      <c r="AK557" s="178">
        <f t="shared" si="319"/>
        <v>0</v>
      </c>
      <c r="AL557" s="177">
        <f t="shared" si="330"/>
        <v>0</v>
      </c>
      <c r="AM557" s="178">
        <f t="shared" si="320"/>
        <v>0</v>
      </c>
      <c r="AN557" s="220">
        <f t="shared" si="331"/>
        <v>0</v>
      </c>
      <c r="AO557" s="117">
        <f t="shared" si="321"/>
        <v>0</v>
      </c>
    </row>
    <row r="558" spans="1:41" s="65" customFormat="1" ht="15" customHeight="1">
      <c r="A558" s="66">
        <v>3</v>
      </c>
      <c r="B558" s="42">
        <v>25472503</v>
      </c>
      <c r="C558" s="43" t="s">
        <v>533</v>
      </c>
      <c r="D558" s="74">
        <v>7</v>
      </c>
      <c r="E558" s="75">
        <v>1.05</v>
      </c>
      <c r="F558" s="55">
        <v>7</v>
      </c>
      <c r="G558" s="75">
        <v>0.85</v>
      </c>
      <c r="H558" s="63">
        <v>50958.077239426813</v>
      </c>
      <c r="I558" s="63">
        <f t="shared" si="332"/>
        <v>52486.819556609618</v>
      </c>
      <c r="J558" s="64">
        <f t="shared" si="333"/>
        <v>65608.524445762014</v>
      </c>
      <c r="K558" s="243">
        <f t="shared" si="307"/>
        <v>0</v>
      </c>
      <c r="L558" s="238"/>
      <c r="M558" s="72">
        <v>1700</v>
      </c>
      <c r="N558" s="175">
        <f t="shared" si="293"/>
        <v>0</v>
      </c>
      <c r="O558" s="178">
        <f t="shared" si="308"/>
        <v>0</v>
      </c>
      <c r="P558" s="177">
        <f t="shared" si="294"/>
        <v>0</v>
      </c>
      <c r="Q558" s="178">
        <f t="shared" si="309"/>
        <v>0</v>
      </c>
      <c r="R558" s="177">
        <f t="shared" si="294"/>
        <v>0</v>
      </c>
      <c r="S558" s="178">
        <f t="shared" si="310"/>
        <v>0</v>
      </c>
      <c r="T558" s="177">
        <f t="shared" si="322"/>
        <v>0</v>
      </c>
      <c r="U558" s="179">
        <f t="shared" si="311"/>
        <v>0</v>
      </c>
      <c r="V558" s="177">
        <f t="shared" si="323"/>
        <v>0</v>
      </c>
      <c r="W558" s="178">
        <f t="shared" si="312"/>
        <v>0</v>
      </c>
      <c r="X558" s="177">
        <f t="shared" si="324"/>
        <v>0</v>
      </c>
      <c r="Y558" s="178">
        <f t="shared" si="313"/>
        <v>0</v>
      </c>
      <c r="Z558" s="177">
        <f t="shared" si="325"/>
        <v>0</v>
      </c>
      <c r="AA558" s="178">
        <f t="shared" si="314"/>
        <v>0</v>
      </c>
      <c r="AB558" s="177">
        <f t="shared" si="326"/>
        <v>0</v>
      </c>
      <c r="AC558" s="178">
        <f t="shared" si="315"/>
        <v>0</v>
      </c>
      <c r="AD558" s="177">
        <f t="shared" si="327"/>
        <v>0</v>
      </c>
      <c r="AE558" s="179">
        <f t="shared" si="316"/>
        <v>0</v>
      </c>
      <c r="AF558" s="177">
        <f t="shared" si="327"/>
        <v>0</v>
      </c>
      <c r="AG558" s="178">
        <f t="shared" si="317"/>
        <v>0</v>
      </c>
      <c r="AH558" s="220">
        <f t="shared" si="328"/>
        <v>0</v>
      </c>
      <c r="AI558" s="179">
        <f t="shared" si="318"/>
        <v>0</v>
      </c>
      <c r="AJ558" s="177">
        <f t="shared" si="329"/>
        <v>0</v>
      </c>
      <c r="AK558" s="178">
        <f t="shared" si="319"/>
        <v>0</v>
      </c>
      <c r="AL558" s="177">
        <f t="shared" si="330"/>
        <v>0</v>
      </c>
      <c r="AM558" s="178">
        <f t="shared" si="320"/>
        <v>0</v>
      </c>
      <c r="AN558" s="220">
        <f t="shared" si="331"/>
        <v>0</v>
      </c>
      <c r="AO558" s="117">
        <f t="shared" si="321"/>
        <v>0</v>
      </c>
    </row>
    <row r="559" spans="1:41" s="65" customFormat="1" ht="15" customHeight="1">
      <c r="A559" s="66">
        <v>4</v>
      </c>
      <c r="B559" s="42">
        <v>25472504</v>
      </c>
      <c r="C559" s="43" t="s">
        <v>534</v>
      </c>
      <c r="D559" s="74">
        <v>7</v>
      </c>
      <c r="E559" s="75">
        <v>1.2</v>
      </c>
      <c r="F559" s="55">
        <v>7</v>
      </c>
      <c r="G559" s="75">
        <v>1.05</v>
      </c>
      <c r="H559" s="63">
        <v>66017.678204410578</v>
      </c>
      <c r="I559" s="63">
        <f t="shared" si="332"/>
        <v>67998.208550542899</v>
      </c>
      <c r="J559" s="64">
        <f t="shared" si="333"/>
        <v>84997.76068817862</v>
      </c>
      <c r="K559" s="243">
        <f t="shared" si="307"/>
        <v>0</v>
      </c>
      <c r="L559" s="238"/>
      <c r="M559" s="72">
        <v>1400</v>
      </c>
      <c r="N559" s="175">
        <f t="shared" si="293"/>
        <v>0</v>
      </c>
      <c r="O559" s="178">
        <f t="shared" si="308"/>
        <v>0</v>
      </c>
      <c r="P559" s="177">
        <f t="shared" si="294"/>
        <v>0</v>
      </c>
      <c r="Q559" s="178">
        <f t="shared" si="309"/>
        <v>0</v>
      </c>
      <c r="R559" s="177">
        <f t="shared" si="294"/>
        <v>0</v>
      </c>
      <c r="S559" s="178">
        <f t="shared" si="310"/>
        <v>0</v>
      </c>
      <c r="T559" s="177">
        <f t="shared" si="322"/>
        <v>0</v>
      </c>
      <c r="U559" s="179">
        <f t="shared" si="311"/>
        <v>0</v>
      </c>
      <c r="V559" s="177">
        <f t="shared" si="323"/>
        <v>0</v>
      </c>
      <c r="W559" s="178">
        <f t="shared" si="312"/>
        <v>0</v>
      </c>
      <c r="X559" s="177">
        <f t="shared" si="324"/>
        <v>0</v>
      </c>
      <c r="Y559" s="178">
        <f t="shared" si="313"/>
        <v>0</v>
      </c>
      <c r="Z559" s="177">
        <f t="shared" si="325"/>
        <v>0</v>
      </c>
      <c r="AA559" s="178">
        <f t="shared" si="314"/>
        <v>0</v>
      </c>
      <c r="AB559" s="177">
        <f t="shared" si="326"/>
        <v>0</v>
      </c>
      <c r="AC559" s="178">
        <f t="shared" si="315"/>
        <v>0</v>
      </c>
      <c r="AD559" s="177">
        <f t="shared" si="327"/>
        <v>0</v>
      </c>
      <c r="AE559" s="179">
        <f t="shared" si="316"/>
        <v>0</v>
      </c>
      <c r="AF559" s="177">
        <f t="shared" si="327"/>
        <v>0</v>
      </c>
      <c r="AG559" s="178">
        <f t="shared" si="317"/>
        <v>0</v>
      </c>
      <c r="AH559" s="220">
        <f t="shared" si="328"/>
        <v>0</v>
      </c>
      <c r="AI559" s="179">
        <f t="shared" si="318"/>
        <v>0</v>
      </c>
      <c r="AJ559" s="177">
        <f t="shared" si="329"/>
        <v>0</v>
      </c>
      <c r="AK559" s="178">
        <f t="shared" si="319"/>
        <v>0</v>
      </c>
      <c r="AL559" s="177">
        <f t="shared" si="330"/>
        <v>0</v>
      </c>
      <c r="AM559" s="178">
        <f t="shared" si="320"/>
        <v>0</v>
      </c>
      <c r="AN559" s="220">
        <f t="shared" si="331"/>
        <v>0</v>
      </c>
      <c r="AO559" s="117">
        <f t="shared" si="321"/>
        <v>0</v>
      </c>
    </row>
    <row r="560" spans="1:41" s="65" customFormat="1" ht="15" customHeight="1">
      <c r="A560" s="66">
        <v>5</v>
      </c>
      <c r="B560" s="42">
        <v>25472505</v>
      </c>
      <c r="C560" s="43" t="s">
        <v>535</v>
      </c>
      <c r="D560" s="74">
        <v>7</v>
      </c>
      <c r="E560" s="75">
        <v>1.35</v>
      </c>
      <c r="F560" s="55">
        <v>7</v>
      </c>
      <c r="G560" s="75">
        <v>1.05</v>
      </c>
      <c r="H560" s="63">
        <v>75908.914328778817</v>
      </c>
      <c r="I560" s="63">
        <f t="shared" si="332"/>
        <v>78186.181758642182</v>
      </c>
      <c r="J560" s="64">
        <f t="shared" si="333"/>
        <v>97732.727198302717</v>
      </c>
      <c r="K560" s="243">
        <f t="shared" si="307"/>
        <v>0</v>
      </c>
      <c r="L560" s="238"/>
      <c r="M560" s="72">
        <v>1600</v>
      </c>
      <c r="N560" s="175">
        <f t="shared" si="293"/>
        <v>0</v>
      </c>
      <c r="O560" s="178">
        <f t="shared" si="308"/>
        <v>0</v>
      </c>
      <c r="P560" s="177">
        <f t="shared" si="294"/>
        <v>0</v>
      </c>
      <c r="Q560" s="178">
        <f t="shared" si="309"/>
        <v>0</v>
      </c>
      <c r="R560" s="177">
        <f t="shared" si="294"/>
        <v>0</v>
      </c>
      <c r="S560" s="178">
        <f t="shared" si="310"/>
        <v>0</v>
      </c>
      <c r="T560" s="177">
        <f t="shared" si="322"/>
        <v>0</v>
      </c>
      <c r="U560" s="179">
        <f t="shared" si="311"/>
        <v>0</v>
      </c>
      <c r="V560" s="177">
        <f t="shared" si="323"/>
        <v>0</v>
      </c>
      <c r="W560" s="178">
        <f t="shared" si="312"/>
        <v>0</v>
      </c>
      <c r="X560" s="177">
        <f t="shared" si="324"/>
        <v>0</v>
      </c>
      <c r="Y560" s="178">
        <f t="shared" si="313"/>
        <v>0</v>
      </c>
      <c r="Z560" s="177">
        <f t="shared" si="325"/>
        <v>0</v>
      </c>
      <c r="AA560" s="178">
        <f t="shared" si="314"/>
        <v>0</v>
      </c>
      <c r="AB560" s="177">
        <f t="shared" si="326"/>
        <v>0</v>
      </c>
      <c r="AC560" s="178">
        <f t="shared" si="315"/>
        <v>0</v>
      </c>
      <c r="AD560" s="177">
        <f t="shared" si="327"/>
        <v>0</v>
      </c>
      <c r="AE560" s="179">
        <f t="shared" si="316"/>
        <v>0</v>
      </c>
      <c r="AF560" s="177">
        <f t="shared" si="327"/>
        <v>0</v>
      </c>
      <c r="AG560" s="178">
        <f t="shared" si="317"/>
        <v>0</v>
      </c>
      <c r="AH560" s="220">
        <f t="shared" si="328"/>
        <v>0</v>
      </c>
      <c r="AI560" s="179">
        <f t="shared" si="318"/>
        <v>0</v>
      </c>
      <c r="AJ560" s="177">
        <f t="shared" si="329"/>
        <v>0</v>
      </c>
      <c r="AK560" s="178">
        <f t="shared" si="319"/>
        <v>0</v>
      </c>
      <c r="AL560" s="177">
        <f t="shared" si="330"/>
        <v>0</v>
      </c>
      <c r="AM560" s="178">
        <f t="shared" si="320"/>
        <v>0</v>
      </c>
      <c r="AN560" s="220">
        <f t="shared" si="331"/>
        <v>0</v>
      </c>
      <c r="AO560" s="117">
        <f t="shared" si="321"/>
        <v>0</v>
      </c>
    </row>
    <row r="561" spans="1:41" s="65" customFormat="1" ht="15" customHeight="1">
      <c r="A561" s="66">
        <v>6</v>
      </c>
      <c r="B561" s="42">
        <v>25472506</v>
      </c>
      <c r="C561" s="43" t="s">
        <v>536</v>
      </c>
      <c r="D561" s="74">
        <v>7</v>
      </c>
      <c r="E561" s="75">
        <v>1.4</v>
      </c>
      <c r="F561" s="55">
        <v>7</v>
      </c>
      <c r="G561" s="75">
        <v>1.05</v>
      </c>
      <c r="H561" s="63">
        <v>79204.982414117854</v>
      </c>
      <c r="I561" s="63">
        <f t="shared" si="332"/>
        <v>81581.131886541392</v>
      </c>
      <c r="J561" s="64">
        <f t="shared" si="333"/>
        <v>101976.41485817674</v>
      </c>
      <c r="K561" s="243">
        <f t="shared" si="307"/>
        <v>0</v>
      </c>
      <c r="L561" s="238"/>
      <c r="M561" s="72">
        <v>1600</v>
      </c>
      <c r="N561" s="175">
        <f t="shared" si="293"/>
        <v>0</v>
      </c>
      <c r="O561" s="178">
        <f t="shared" si="308"/>
        <v>0</v>
      </c>
      <c r="P561" s="177">
        <f t="shared" si="294"/>
        <v>0</v>
      </c>
      <c r="Q561" s="178">
        <f t="shared" si="309"/>
        <v>0</v>
      </c>
      <c r="R561" s="177">
        <f t="shared" si="294"/>
        <v>0</v>
      </c>
      <c r="S561" s="178">
        <f t="shared" si="310"/>
        <v>0</v>
      </c>
      <c r="T561" s="177">
        <f t="shared" si="322"/>
        <v>0</v>
      </c>
      <c r="U561" s="179">
        <f t="shared" si="311"/>
        <v>0</v>
      </c>
      <c r="V561" s="177">
        <f t="shared" si="323"/>
        <v>0</v>
      </c>
      <c r="W561" s="178">
        <f t="shared" si="312"/>
        <v>0</v>
      </c>
      <c r="X561" s="177">
        <f t="shared" si="324"/>
        <v>0</v>
      </c>
      <c r="Y561" s="178">
        <f t="shared" si="313"/>
        <v>0</v>
      </c>
      <c r="Z561" s="177">
        <f t="shared" si="325"/>
        <v>0</v>
      </c>
      <c r="AA561" s="178">
        <f t="shared" si="314"/>
        <v>0</v>
      </c>
      <c r="AB561" s="177">
        <f t="shared" si="326"/>
        <v>0</v>
      </c>
      <c r="AC561" s="178">
        <f t="shared" si="315"/>
        <v>0</v>
      </c>
      <c r="AD561" s="177">
        <f t="shared" si="327"/>
        <v>0</v>
      </c>
      <c r="AE561" s="179">
        <f t="shared" si="316"/>
        <v>0</v>
      </c>
      <c r="AF561" s="177">
        <f t="shared" si="327"/>
        <v>0</v>
      </c>
      <c r="AG561" s="178">
        <f t="shared" si="317"/>
        <v>0</v>
      </c>
      <c r="AH561" s="220">
        <f t="shared" si="328"/>
        <v>0</v>
      </c>
      <c r="AI561" s="179">
        <f t="shared" si="318"/>
        <v>0</v>
      </c>
      <c r="AJ561" s="177">
        <f t="shared" si="329"/>
        <v>0</v>
      </c>
      <c r="AK561" s="178">
        <f t="shared" si="319"/>
        <v>0</v>
      </c>
      <c r="AL561" s="177">
        <f t="shared" si="330"/>
        <v>0</v>
      </c>
      <c r="AM561" s="178">
        <f t="shared" si="320"/>
        <v>0</v>
      </c>
      <c r="AN561" s="220">
        <f t="shared" si="331"/>
        <v>0</v>
      </c>
      <c r="AO561" s="117">
        <f t="shared" si="321"/>
        <v>0</v>
      </c>
    </row>
    <row r="562" spans="1:41" s="65" customFormat="1" ht="15" customHeight="1">
      <c r="A562" s="66">
        <v>7</v>
      </c>
      <c r="B562" s="42">
        <v>25472507</v>
      </c>
      <c r="C562" s="43" t="s">
        <v>537</v>
      </c>
      <c r="D562" s="74">
        <v>7</v>
      </c>
      <c r="E562" s="75">
        <v>1.6</v>
      </c>
      <c r="F562" s="55">
        <v>7</v>
      </c>
      <c r="G562" s="75">
        <v>1.2</v>
      </c>
      <c r="H562" s="63">
        <v>99672.142623019259</v>
      </c>
      <c r="I562" s="63">
        <f t="shared" si="332"/>
        <v>102662.30690170985</v>
      </c>
      <c r="J562" s="64">
        <f t="shared" si="333"/>
        <v>128327.8836271373</v>
      </c>
      <c r="K562" s="243">
        <f t="shared" si="307"/>
        <v>0</v>
      </c>
      <c r="L562" s="238"/>
      <c r="M562" s="72">
        <v>1400</v>
      </c>
      <c r="N562" s="175">
        <f t="shared" si="293"/>
        <v>0</v>
      </c>
      <c r="O562" s="178">
        <f t="shared" si="308"/>
        <v>0</v>
      </c>
      <c r="P562" s="177">
        <f t="shared" si="294"/>
        <v>0</v>
      </c>
      <c r="Q562" s="178">
        <f t="shared" si="309"/>
        <v>0</v>
      </c>
      <c r="R562" s="177">
        <f t="shared" si="294"/>
        <v>0</v>
      </c>
      <c r="S562" s="178">
        <f t="shared" si="310"/>
        <v>0</v>
      </c>
      <c r="T562" s="177">
        <f t="shared" si="322"/>
        <v>0</v>
      </c>
      <c r="U562" s="179">
        <f t="shared" si="311"/>
        <v>0</v>
      </c>
      <c r="V562" s="177">
        <f t="shared" si="323"/>
        <v>0</v>
      </c>
      <c r="W562" s="178">
        <f t="shared" si="312"/>
        <v>0</v>
      </c>
      <c r="X562" s="177">
        <f t="shared" si="324"/>
        <v>0</v>
      </c>
      <c r="Y562" s="178">
        <f t="shared" si="313"/>
        <v>0</v>
      </c>
      <c r="Z562" s="177">
        <f t="shared" si="325"/>
        <v>0</v>
      </c>
      <c r="AA562" s="178">
        <f t="shared" si="314"/>
        <v>0</v>
      </c>
      <c r="AB562" s="177">
        <f t="shared" si="326"/>
        <v>0</v>
      </c>
      <c r="AC562" s="178">
        <f t="shared" si="315"/>
        <v>0</v>
      </c>
      <c r="AD562" s="177">
        <f t="shared" si="327"/>
        <v>0</v>
      </c>
      <c r="AE562" s="179">
        <f t="shared" si="316"/>
        <v>0</v>
      </c>
      <c r="AF562" s="177">
        <f t="shared" si="327"/>
        <v>0</v>
      </c>
      <c r="AG562" s="178">
        <f t="shared" si="317"/>
        <v>0</v>
      </c>
      <c r="AH562" s="220">
        <f t="shared" si="328"/>
        <v>0</v>
      </c>
      <c r="AI562" s="179">
        <f t="shared" si="318"/>
        <v>0</v>
      </c>
      <c r="AJ562" s="177">
        <f t="shared" si="329"/>
        <v>0</v>
      </c>
      <c r="AK562" s="178">
        <f t="shared" si="319"/>
        <v>0</v>
      </c>
      <c r="AL562" s="177">
        <f t="shared" si="330"/>
        <v>0</v>
      </c>
      <c r="AM562" s="178">
        <f t="shared" si="320"/>
        <v>0</v>
      </c>
      <c r="AN562" s="220">
        <f t="shared" si="331"/>
        <v>0</v>
      </c>
      <c r="AO562" s="117">
        <f t="shared" si="321"/>
        <v>0</v>
      </c>
    </row>
    <row r="563" spans="1:41" s="65" customFormat="1" ht="15" customHeight="1">
      <c r="A563" s="66">
        <v>8</v>
      </c>
      <c r="B563" s="42">
        <v>25472508</v>
      </c>
      <c r="C563" s="43" t="s">
        <v>538</v>
      </c>
      <c r="D563" s="74">
        <v>7</v>
      </c>
      <c r="E563" s="75">
        <v>1.6</v>
      </c>
      <c r="F563" s="55">
        <v>7</v>
      </c>
      <c r="G563" s="75">
        <v>1.35</v>
      </c>
      <c r="H563" s="63">
        <v>106289.7645632772</v>
      </c>
      <c r="I563" s="63">
        <f t="shared" si="332"/>
        <v>109478.45750017553</v>
      </c>
      <c r="J563" s="64">
        <f t="shared" si="333"/>
        <v>136848.07187521941</v>
      </c>
      <c r="K563" s="243">
        <f t="shared" si="307"/>
        <v>0</v>
      </c>
      <c r="L563" s="238"/>
      <c r="M563" s="72">
        <v>1500</v>
      </c>
      <c r="N563" s="175">
        <f t="shared" si="293"/>
        <v>0</v>
      </c>
      <c r="O563" s="178">
        <f t="shared" si="308"/>
        <v>0</v>
      </c>
      <c r="P563" s="177">
        <f t="shared" si="294"/>
        <v>0</v>
      </c>
      <c r="Q563" s="178">
        <f t="shared" si="309"/>
        <v>0</v>
      </c>
      <c r="R563" s="177">
        <f t="shared" si="294"/>
        <v>0</v>
      </c>
      <c r="S563" s="178">
        <f t="shared" si="310"/>
        <v>0</v>
      </c>
      <c r="T563" s="177">
        <f t="shared" si="322"/>
        <v>0</v>
      </c>
      <c r="U563" s="179">
        <f t="shared" si="311"/>
        <v>0</v>
      </c>
      <c r="V563" s="177">
        <f t="shared" si="323"/>
        <v>0</v>
      </c>
      <c r="W563" s="178">
        <f t="shared" si="312"/>
        <v>0</v>
      </c>
      <c r="X563" s="177">
        <f t="shared" si="324"/>
        <v>0</v>
      </c>
      <c r="Y563" s="178">
        <f t="shared" si="313"/>
        <v>0</v>
      </c>
      <c r="Z563" s="177">
        <f t="shared" si="325"/>
        <v>0</v>
      </c>
      <c r="AA563" s="178">
        <f t="shared" si="314"/>
        <v>0</v>
      </c>
      <c r="AB563" s="177">
        <f t="shared" si="326"/>
        <v>0</v>
      </c>
      <c r="AC563" s="178">
        <f t="shared" si="315"/>
        <v>0</v>
      </c>
      <c r="AD563" s="177">
        <f t="shared" si="327"/>
        <v>0</v>
      </c>
      <c r="AE563" s="179">
        <f t="shared" si="316"/>
        <v>0</v>
      </c>
      <c r="AF563" s="177">
        <f t="shared" si="327"/>
        <v>0</v>
      </c>
      <c r="AG563" s="178">
        <f t="shared" si="317"/>
        <v>0</v>
      </c>
      <c r="AH563" s="220">
        <f t="shared" si="328"/>
        <v>0</v>
      </c>
      <c r="AI563" s="179">
        <f t="shared" si="318"/>
        <v>0</v>
      </c>
      <c r="AJ563" s="177">
        <f t="shared" si="329"/>
        <v>0</v>
      </c>
      <c r="AK563" s="178">
        <f t="shared" si="319"/>
        <v>0</v>
      </c>
      <c r="AL563" s="177">
        <f t="shared" si="330"/>
        <v>0</v>
      </c>
      <c r="AM563" s="178">
        <f t="shared" si="320"/>
        <v>0</v>
      </c>
      <c r="AN563" s="220">
        <f t="shared" si="331"/>
        <v>0</v>
      </c>
      <c r="AO563" s="117">
        <f t="shared" si="321"/>
        <v>0</v>
      </c>
    </row>
    <row r="564" spans="1:41" s="65" customFormat="1" ht="15" customHeight="1">
      <c r="A564" s="66">
        <v>9</v>
      </c>
      <c r="B564" s="42">
        <v>25472551</v>
      </c>
      <c r="C564" s="43" t="s">
        <v>539</v>
      </c>
      <c r="D564" s="74">
        <v>7</v>
      </c>
      <c r="E564" s="75">
        <v>1.7</v>
      </c>
      <c r="F564" s="55">
        <v>7</v>
      </c>
      <c r="G564" s="75">
        <v>1.2</v>
      </c>
      <c r="H564" s="63">
        <v>104012.89638144462</v>
      </c>
      <c r="I564" s="63">
        <f t="shared" si="332"/>
        <v>107133.28327288796</v>
      </c>
      <c r="J564" s="64">
        <f t="shared" si="333"/>
        <v>133916.60409110994</v>
      </c>
      <c r="K564" s="243">
        <f t="shared" si="307"/>
        <v>0</v>
      </c>
      <c r="L564" s="238"/>
      <c r="M564" s="72">
        <v>1400</v>
      </c>
      <c r="N564" s="175">
        <f t="shared" si="293"/>
        <v>0</v>
      </c>
      <c r="O564" s="178">
        <f t="shared" si="308"/>
        <v>0</v>
      </c>
      <c r="P564" s="177">
        <f t="shared" si="294"/>
        <v>0</v>
      </c>
      <c r="Q564" s="178">
        <f t="shared" si="309"/>
        <v>0</v>
      </c>
      <c r="R564" s="177">
        <f t="shared" si="294"/>
        <v>0</v>
      </c>
      <c r="S564" s="178">
        <f t="shared" si="310"/>
        <v>0</v>
      </c>
      <c r="T564" s="177">
        <f t="shared" si="322"/>
        <v>0</v>
      </c>
      <c r="U564" s="179">
        <f t="shared" si="311"/>
        <v>0</v>
      </c>
      <c r="V564" s="177">
        <f t="shared" si="323"/>
        <v>0</v>
      </c>
      <c r="W564" s="178">
        <f t="shared" si="312"/>
        <v>0</v>
      </c>
      <c r="X564" s="177">
        <f t="shared" si="324"/>
        <v>0</v>
      </c>
      <c r="Y564" s="178">
        <f t="shared" si="313"/>
        <v>0</v>
      </c>
      <c r="Z564" s="177">
        <f t="shared" si="325"/>
        <v>0</v>
      </c>
      <c r="AA564" s="178">
        <f t="shared" si="314"/>
        <v>0</v>
      </c>
      <c r="AB564" s="177">
        <f t="shared" si="326"/>
        <v>0</v>
      </c>
      <c r="AC564" s="178">
        <f t="shared" si="315"/>
        <v>0</v>
      </c>
      <c r="AD564" s="177">
        <f t="shared" si="327"/>
        <v>0</v>
      </c>
      <c r="AE564" s="179">
        <f t="shared" si="316"/>
        <v>0</v>
      </c>
      <c r="AF564" s="177">
        <f t="shared" si="327"/>
        <v>0</v>
      </c>
      <c r="AG564" s="178">
        <f t="shared" si="317"/>
        <v>0</v>
      </c>
      <c r="AH564" s="220">
        <f t="shared" si="328"/>
        <v>0</v>
      </c>
      <c r="AI564" s="179">
        <f t="shared" si="318"/>
        <v>0</v>
      </c>
      <c r="AJ564" s="177">
        <f t="shared" si="329"/>
        <v>0</v>
      </c>
      <c r="AK564" s="178">
        <f t="shared" si="319"/>
        <v>0</v>
      </c>
      <c r="AL564" s="177">
        <f t="shared" si="330"/>
        <v>0</v>
      </c>
      <c r="AM564" s="178">
        <f t="shared" si="320"/>
        <v>0</v>
      </c>
      <c r="AN564" s="220">
        <f t="shared" si="331"/>
        <v>0</v>
      </c>
      <c r="AO564" s="117">
        <f t="shared" si="321"/>
        <v>0</v>
      </c>
    </row>
    <row r="565" spans="1:41" s="65" customFormat="1" ht="15" customHeight="1">
      <c r="A565" s="66">
        <v>10</v>
      </c>
      <c r="B565" s="42">
        <v>25472552</v>
      </c>
      <c r="C565" s="43" t="s">
        <v>540</v>
      </c>
      <c r="D565" s="74">
        <v>7</v>
      </c>
      <c r="E565" s="75">
        <v>1.7</v>
      </c>
      <c r="F565" s="55">
        <v>7</v>
      </c>
      <c r="G565" s="75">
        <v>1.35</v>
      </c>
      <c r="H565" s="63">
        <v>110507.26876695197</v>
      </c>
      <c r="I565" s="63">
        <f t="shared" si="332"/>
        <v>113822.48682996053</v>
      </c>
      <c r="J565" s="64">
        <f t="shared" si="333"/>
        <v>142278.10853745067</v>
      </c>
      <c r="K565" s="243">
        <f t="shared" si="307"/>
        <v>0</v>
      </c>
      <c r="L565" s="238"/>
      <c r="M565" s="72">
        <v>1500</v>
      </c>
      <c r="N565" s="175">
        <f t="shared" si="293"/>
        <v>0</v>
      </c>
      <c r="O565" s="178">
        <f t="shared" si="308"/>
        <v>0</v>
      </c>
      <c r="P565" s="177">
        <f t="shared" si="294"/>
        <v>0</v>
      </c>
      <c r="Q565" s="178">
        <f t="shared" si="309"/>
        <v>0</v>
      </c>
      <c r="R565" s="177">
        <f t="shared" si="294"/>
        <v>0</v>
      </c>
      <c r="S565" s="178">
        <f t="shared" si="310"/>
        <v>0</v>
      </c>
      <c r="T565" s="177">
        <f t="shared" si="322"/>
        <v>0</v>
      </c>
      <c r="U565" s="179">
        <f t="shared" si="311"/>
        <v>0</v>
      </c>
      <c r="V565" s="177">
        <f t="shared" si="323"/>
        <v>0</v>
      </c>
      <c r="W565" s="178">
        <f t="shared" si="312"/>
        <v>0</v>
      </c>
      <c r="X565" s="177">
        <f t="shared" si="324"/>
        <v>0</v>
      </c>
      <c r="Y565" s="178">
        <f t="shared" si="313"/>
        <v>0</v>
      </c>
      <c r="Z565" s="177">
        <f t="shared" si="325"/>
        <v>0</v>
      </c>
      <c r="AA565" s="178">
        <f t="shared" si="314"/>
        <v>0</v>
      </c>
      <c r="AB565" s="177">
        <f t="shared" si="326"/>
        <v>0</v>
      </c>
      <c r="AC565" s="178">
        <f t="shared" si="315"/>
        <v>0</v>
      </c>
      <c r="AD565" s="177">
        <f t="shared" si="327"/>
        <v>0</v>
      </c>
      <c r="AE565" s="179">
        <f t="shared" si="316"/>
        <v>0</v>
      </c>
      <c r="AF565" s="177">
        <f t="shared" si="327"/>
        <v>0</v>
      </c>
      <c r="AG565" s="178">
        <f t="shared" si="317"/>
        <v>0</v>
      </c>
      <c r="AH565" s="220">
        <f t="shared" si="328"/>
        <v>0</v>
      </c>
      <c r="AI565" s="179">
        <f t="shared" si="318"/>
        <v>0</v>
      </c>
      <c r="AJ565" s="177">
        <f t="shared" si="329"/>
        <v>0</v>
      </c>
      <c r="AK565" s="178">
        <f t="shared" si="319"/>
        <v>0</v>
      </c>
      <c r="AL565" s="177">
        <f t="shared" si="330"/>
        <v>0</v>
      </c>
      <c r="AM565" s="178">
        <f t="shared" si="320"/>
        <v>0</v>
      </c>
      <c r="AN565" s="220">
        <f t="shared" si="331"/>
        <v>0</v>
      </c>
      <c r="AO565" s="117">
        <f t="shared" si="321"/>
        <v>0</v>
      </c>
    </row>
    <row r="566" spans="1:41" s="65" customFormat="1" ht="15" customHeight="1">
      <c r="A566" s="66">
        <v>11</v>
      </c>
      <c r="B566" s="42">
        <v>25472553</v>
      </c>
      <c r="C566" s="43" t="s">
        <v>541</v>
      </c>
      <c r="D566" s="74">
        <v>7</v>
      </c>
      <c r="E566" s="75">
        <v>2</v>
      </c>
      <c r="F566" s="55">
        <v>7</v>
      </c>
      <c r="G566" s="75">
        <v>1.4</v>
      </c>
      <c r="H566" s="63">
        <v>141076.19143800042</v>
      </c>
      <c r="I566" s="63">
        <f t="shared" si="332"/>
        <v>145308.47718114042</v>
      </c>
      <c r="J566" s="64">
        <f t="shared" si="333"/>
        <v>181635.5964764255</v>
      </c>
      <c r="K566" s="243">
        <f t="shared" si="307"/>
        <v>0</v>
      </c>
      <c r="L566" s="238"/>
      <c r="M566" s="72">
        <v>1700</v>
      </c>
      <c r="N566" s="175">
        <f t="shared" si="293"/>
        <v>0</v>
      </c>
      <c r="O566" s="178">
        <f t="shared" si="308"/>
        <v>0</v>
      </c>
      <c r="P566" s="177">
        <f t="shared" si="294"/>
        <v>0</v>
      </c>
      <c r="Q566" s="178">
        <f t="shared" si="309"/>
        <v>0</v>
      </c>
      <c r="R566" s="177">
        <f t="shared" si="294"/>
        <v>0</v>
      </c>
      <c r="S566" s="178">
        <f t="shared" si="310"/>
        <v>0</v>
      </c>
      <c r="T566" s="177">
        <f t="shared" si="322"/>
        <v>0</v>
      </c>
      <c r="U566" s="179">
        <f t="shared" si="311"/>
        <v>0</v>
      </c>
      <c r="V566" s="177">
        <f t="shared" si="323"/>
        <v>0</v>
      </c>
      <c r="W566" s="178">
        <f t="shared" si="312"/>
        <v>0</v>
      </c>
      <c r="X566" s="177">
        <f t="shared" si="324"/>
        <v>0</v>
      </c>
      <c r="Y566" s="178">
        <f t="shared" si="313"/>
        <v>0</v>
      </c>
      <c r="Z566" s="177">
        <f t="shared" si="325"/>
        <v>0</v>
      </c>
      <c r="AA566" s="178">
        <f t="shared" si="314"/>
        <v>0</v>
      </c>
      <c r="AB566" s="177">
        <f t="shared" si="326"/>
        <v>0</v>
      </c>
      <c r="AC566" s="178">
        <f t="shared" si="315"/>
        <v>0</v>
      </c>
      <c r="AD566" s="177">
        <f t="shared" si="327"/>
        <v>0</v>
      </c>
      <c r="AE566" s="179">
        <f t="shared" si="316"/>
        <v>0</v>
      </c>
      <c r="AF566" s="177">
        <f t="shared" si="327"/>
        <v>0</v>
      </c>
      <c r="AG566" s="178">
        <f t="shared" si="317"/>
        <v>0</v>
      </c>
      <c r="AH566" s="220">
        <f t="shared" si="328"/>
        <v>0</v>
      </c>
      <c r="AI566" s="179">
        <f t="shared" si="318"/>
        <v>0</v>
      </c>
      <c r="AJ566" s="177">
        <f t="shared" si="329"/>
        <v>0</v>
      </c>
      <c r="AK566" s="178">
        <f t="shared" si="319"/>
        <v>0</v>
      </c>
      <c r="AL566" s="177">
        <f t="shared" si="330"/>
        <v>0</v>
      </c>
      <c r="AM566" s="178">
        <f t="shared" si="320"/>
        <v>0</v>
      </c>
      <c r="AN566" s="220">
        <f t="shared" si="331"/>
        <v>0</v>
      </c>
      <c r="AO566" s="117">
        <f t="shared" si="321"/>
        <v>0</v>
      </c>
    </row>
    <row r="567" spans="1:41" s="65" customFormat="1" ht="15" customHeight="1">
      <c r="A567" s="66">
        <v>12</v>
      </c>
      <c r="B567" s="42">
        <v>25472554</v>
      </c>
      <c r="C567" s="43" t="s">
        <v>542</v>
      </c>
      <c r="D567" s="74">
        <v>7</v>
      </c>
      <c r="E567" s="75">
        <v>2.13</v>
      </c>
      <c r="F567" s="55">
        <v>7</v>
      </c>
      <c r="G567" s="75">
        <v>1.6</v>
      </c>
      <c r="H567" s="63">
        <v>164470.97050015602</v>
      </c>
      <c r="I567" s="63">
        <f t="shared" si="332"/>
        <v>169405.0996151607</v>
      </c>
      <c r="J567" s="64">
        <f t="shared" si="333"/>
        <v>211756.37451895085</v>
      </c>
      <c r="K567" s="243">
        <f t="shared" si="307"/>
        <v>0</v>
      </c>
      <c r="L567" s="238"/>
      <c r="M567" s="72">
        <v>1700</v>
      </c>
      <c r="N567" s="175">
        <f t="shared" ref="N567:N630" si="334">O567/1.1</f>
        <v>0</v>
      </c>
      <c r="O567" s="178">
        <f t="shared" si="308"/>
        <v>0</v>
      </c>
      <c r="P567" s="177">
        <f t="shared" ref="P567:R630" si="335">Q567/1.1</f>
        <v>0</v>
      </c>
      <c r="Q567" s="178">
        <f t="shared" si="309"/>
        <v>0</v>
      </c>
      <c r="R567" s="177">
        <f t="shared" si="335"/>
        <v>0</v>
      </c>
      <c r="S567" s="178">
        <f t="shared" si="310"/>
        <v>0</v>
      </c>
      <c r="T567" s="177">
        <f t="shared" si="322"/>
        <v>0</v>
      </c>
      <c r="U567" s="179">
        <f t="shared" si="311"/>
        <v>0</v>
      </c>
      <c r="V567" s="177">
        <f t="shared" si="323"/>
        <v>0</v>
      </c>
      <c r="W567" s="178">
        <f t="shared" si="312"/>
        <v>0</v>
      </c>
      <c r="X567" s="177">
        <f t="shared" si="324"/>
        <v>0</v>
      </c>
      <c r="Y567" s="178">
        <f t="shared" si="313"/>
        <v>0</v>
      </c>
      <c r="Z567" s="177">
        <f t="shared" si="325"/>
        <v>0</v>
      </c>
      <c r="AA567" s="178">
        <f t="shared" si="314"/>
        <v>0</v>
      </c>
      <c r="AB567" s="177">
        <f t="shared" si="326"/>
        <v>0</v>
      </c>
      <c r="AC567" s="178">
        <f t="shared" si="315"/>
        <v>0</v>
      </c>
      <c r="AD567" s="177">
        <f t="shared" si="327"/>
        <v>0</v>
      </c>
      <c r="AE567" s="179">
        <f t="shared" si="316"/>
        <v>0</v>
      </c>
      <c r="AF567" s="177">
        <f t="shared" si="327"/>
        <v>0</v>
      </c>
      <c r="AG567" s="178">
        <f t="shared" si="317"/>
        <v>0</v>
      </c>
      <c r="AH567" s="220">
        <f t="shared" si="328"/>
        <v>0</v>
      </c>
      <c r="AI567" s="179">
        <f t="shared" si="318"/>
        <v>0</v>
      </c>
      <c r="AJ567" s="177">
        <f t="shared" si="329"/>
        <v>0</v>
      </c>
      <c r="AK567" s="178">
        <f t="shared" si="319"/>
        <v>0</v>
      </c>
      <c r="AL567" s="177">
        <f t="shared" si="330"/>
        <v>0</v>
      </c>
      <c r="AM567" s="178">
        <f t="shared" si="320"/>
        <v>0</v>
      </c>
      <c r="AN567" s="220">
        <f t="shared" si="331"/>
        <v>0</v>
      </c>
      <c r="AO567" s="117">
        <f t="shared" si="321"/>
        <v>0</v>
      </c>
    </row>
    <row r="568" spans="1:41" s="65" customFormat="1" ht="15" customHeight="1">
      <c r="A568" s="66">
        <v>13</v>
      </c>
      <c r="B568" s="42">
        <v>25472555</v>
      </c>
      <c r="C568" s="43" t="s">
        <v>543</v>
      </c>
      <c r="D568" s="74">
        <v>7</v>
      </c>
      <c r="E568" s="75">
        <v>2.13</v>
      </c>
      <c r="F568" s="55">
        <v>7</v>
      </c>
      <c r="G568" s="75">
        <v>1.7</v>
      </c>
      <c r="H568" s="63">
        <v>168627.34714245377</v>
      </c>
      <c r="I568" s="63">
        <f t="shared" si="332"/>
        <v>173686.16755672739</v>
      </c>
      <c r="J568" s="64">
        <f t="shared" si="333"/>
        <v>217107.70944590922</v>
      </c>
      <c r="K568" s="243">
        <f t="shared" si="307"/>
        <v>0</v>
      </c>
      <c r="L568" s="238"/>
      <c r="M568" s="72">
        <v>1700</v>
      </c>
      <c r="N568" s="175">
        <f t="shared" si="334"/>
        <v>0</v>
      </c>
      <c r="O568" s="178">
        <f t="shared" si="308"/>
        <v>0</v>
      </c>
      <c r="P568" s="177">
        <f t="shared" si="335"/>
        <v>0</v>
      </c>
      <c r="Q568" s="178">
        <f t="shared" si="309"/>
        <v>0</v>
      </c>
      <c r="R568" s="177">
        <f t="shared" si="335"/>
        <v>0</v>
      </c>
      <c r="S568" s="178">
        <f t="shared" si="310"/>
        <v>0</v>
      </c>
      <c r="T568" s="177">
        <f t="shared" si="322"/>
        <v>0</v>
      </c>
      <c r="U568" s="179">
        <f t="shared" si="311"/>
        <v>0</v>
      </c>
      <c r="V568" s="177">
        <f t="shared" si="323"/>
        <v>0</v>
      </c>
      <c r="W568" s="178">
        <f t="shared" si="312"/>
        <v>0</v>
      </c>
      <c r="X568" s="177">
        <f t="shared" si="324"/>
        <v>0</v>
      </c>
      <c r="Y568" s="178">
        <f t="shared" si="313"/>
        <v>0</v>
      </c>
      <c r="Z568" s="177">
        <f t="shared" si="325"/>
        <v>0</v>
      </c>
      <c r="AA568" s="178">
        <f t="shared" si="314"/>
        <v>0</v>
      </c>
      <c r="AB568" s="177">
        <f t="shared" si="326"/>
        <v>0</v>
      </c>
      <c r="AC568" s="178">
        <f t="shared" si="315"/>
        <v>0</v>
      </c>
      <c r="AD568" s="177">
        <f t="shared" si="327"/>
        <v>0</v>
      </c>
      <c r="AE568" s="179">
        <f t="shared" si="316"/>
        <v>0</v>
      </c>
      <c r="AF568" s="177">
        <f t="shared" si="327"/>
        <v>0</v>
      </c>
      <c r="AG568" s="178">
        <f t="shared" si="317"/>
        <v>0</v>
      </c>
      <c r="AH568" s="220">
        <f t="shared" si="328"/>
        <v>0</v>
      </c>
      <c r="AI568" s="179">
        <f t="shared" si="318"/>
        <v>0</v>
      </c>
      <c r="AJ568" s="177">
        <f t="shared" si="329"/>
        <v>0</v>
      </c>
      <c r="AK568" s="178">
        <f t="shared" si="319"/>
        <v>0</v>
      </c>
      <c r="AL568" s="177">
        <f t="shared" si="330"/>
        <v>0</v>
      </c>
      <c r="AM568" s="178">
        <f t="shared" si="320"/>
        <v>0</v>
      </c>
      <c r="AN568" s="220">
        <f t="shared" si="331"/>
        <v>0</v>
      </c>
      <c r="AO568" s="117">
        <f t="shared" si="321"/>
        <v>0</v>
      </c>
    </row>
    <row r="569" spans="1:41" s="65" customFormat="1" ht="15" customHeight="1">
      <c r="A569" s="66">
        <v>14</v>
      </c>
      <c r="B569" s="42">
        <v>25472556</v>
      </c>
      <c r="C569" s="43" t="s">
        <v>544</v>
      </c>
      <c r="D569" s="74">
        <v>7</v>
      </c>
      <c r="E569" s="75">
        <v>2.2999999999999998</v>
      </c>
      <c r="F569" s="55">
        <v>7</v>
      </c>
      <c r="G569" s="75">
        <v>1.7</v>
      </c>
      <c r="H569" s="63">
        <v>186690.63369776969</v>
      </c>
      <c r="I569" s="63">
        <f t="shared" si="332"/>
        <v>192291.35270870279</v>
      </c>
      <c r="J569" s="64">
        <f t="shared" si="333"/>
        <v>240364.19088587849</v>
      </c>
      <c r="K569" s="243">
        <f t="shared" si="307"/>
        <v>0</v>
      </c>
      <c r="L569" s="238"/>
      <c r="M569" s="72">
        <v>1700</v>
      </c>
      <c r="N569" s="175">
        <f t="shared" si="334"/>
        <v>0</v>
      </c>
      <c r="O569" s="178">
        <f t="shared" si="308"/>
        <v>0</v>
      </c>
      <c r="P569" s="177">
        <f t="shared" si="335"/>
        <v>0</v>
      </c>
      <c r="Q569" s="178">
        <f t="shared" si="309"/>
        <v>0</v>
      </c>
      <c r="R569" s="177">
        <f t="shared" si="335"/>
        <v>0</v>
      </c>
      <c r="S569" s="178">
        <f t="shared" si="310"/>
        <v>0</v>
      </c>
      <c r="T569" s="177">
        <f t="shared" si="322"/>
        <v>0</v>
      </c>
      <c r="U569" s="179">
        <f t="shared" si="311"/>
        <v>0</v>
      </c>
      <c r="V569" s="177">
        <f t="shared" si="323"/>
        <v>0</v>
      </c>
      <c r="W569" s="178">
        <f t="shared" si="312"/>
        <v>0</v>
      </c>
      <c r="X569" s="177">
        <f t="shared" si="324"/>
        <v>0</v>
      </c>
      <c r="Y569" s="178">
        <f t="shared" si="313"/>
        <v>0</v>
      </c>
      <c r="Z569" s="177">
        <f t="shared" si="325"/>
        <v>0</v>
      </c>
      <c r="AA569" s="178">
        <f t="shared" si="314"/>
        <v>0</v>
      </c>
      <c r="AB569" s="177">
        <f t="shared" si="326"/>
        <v>0</v>
      </c>
      <c r="AC569" s="178">
        <f t="shared" si="315"/>
        <v>0</v>
      </c>
      <c r="AD569" s="177">
        <f t="shared" si="327"/>
        <v>0</v>
      </c>
      <c r="AE569" s="179">
        <f t="shared" si="316"/>
        <v>0</v>
      </c>
      <c r="AF569" s="177">
        <f t="shared" si="327"/>
        <v>0</v>
      </c>
      <c r="AG569" s="178">
        <f t="shared" si="317"/>
        <v>0</v>
      </c>
      <c r="AH569" s="220">
        <f t="shared" si="328"/>
        <v>0</v>
      </c>
      <c r="AI569" s="179">
        <f t="shared" si="318"/>
        <v>0</v>
      </c>
      <c r="AJ569" s="177">
        <f t="shared" si="329"/>
        <v>0</v>
      </c>
      <c r="AK569" s="178">
        <f t="shared" si="319"/>
        <v>0</v>
      </c>
      <c r="AL569" s="177">
        <f t="shared" si="330"/>
        <v>0</v>
      </c>
      <c r="AM569" s="178">
        <f t="shared" si="320"/>
        <v>0</v>
      </c>
      <c r="AN569" s="220">
        <f t="shared" si="331"/>
        <v>0</v>
      </c>
      <c r="AO569" s="117">
        <f t="shared" si="321"/>
        <v>0</v>
      </c>
    </row>
    <row r="570" spans="1:41" s="65" customFormat="1" ht="15" customHeight="1">
      <c r="A570" s="66">
        <v>15</v>
      </c>
      <c r="B570" s="42">
        <v>25472557</v>
      </c>
      <c r="C570" s="43" t="s">
        <v>545</v>
      </c>
      <c r="D570" s="74">
        <v>7</v>
      </c>
      <c r="E570" s="75">
        <v>2.5099999999999998</v>
      </c>
      <c r="F570" s="55">
        <v>7</v>
      </c>
      <c r="G570" s="75">
        <v>1.7</v>
      </c>
      <c r="H570" s="63">
        <v>210838.81713861288</v>
      </c>
      <c r="I570" s="63">
        <f t="shared" si="332"/>
        <v>217163.98165277127</v>
      </c>
      <c r="J570" s="64">
        <f t="shared" si="333"/>
        <v>271454.97706596408</v>
      </c>
      <c r="K570" s="243">
        <f t="shared" si="307"/>
        <v>0</v>
      </c>
      <c r="L570" s="238"/>
      <c r="M570" s="72">
        <v>1800</v>
      </c>
      <c r="N570" s="175">
        <f t="shared" si="334"/>
        <v>0</v>
      </c>
      <c r="O570" s="178">
        <f t="shared" si="308"/>
        <v>0</v>
      </c>
      <c r="P570" s="177">
        <f t="shared" si="335"/>
        <v>0</v>
      </c>
      <c r="Q570" s="178">
        <f t="shared" si="309"/>
        <v>0</v>
      </c>
      <c r="R570" s="177">
        <f t="shared" si="335"/>
        <v>0</v>
      </c>
      <c r="S570" s="178">
        <f t="shared" si="310"/>
        <v>0</v>
      </c>
      <c r="T570" s="177">
        <f t="shared" si="322"/>
        <v>0</v>
      </c>
      <c r="U570" s="179">
        <f t="shared" si="311"/>
        <v>0</v>
      </c>
      <c r="V570" s="177">
        <f t="shared" si="323"/>
        <v>0</v>
      </c>
      <c r="W570" s="178">
        <f t="shared" si="312"/>
        <v>0</v>
      </c>
      <c r="X570" s="177">
        <f t="shared" si="324"/>
        <v>0</v>
      </c>
      <c r="Y570" s="178">
        <f t="shared" si="313"/>
        <v>0</v>
      </c>
      <c r="Z570" s="177">
        <f t="shared" si="325"/>
        <v>0</v>
      </c>
      <c r="AA570" s="178">
        <f t="shared" si="314"/>
        <v>0</v>
      </c>
      <c r="AB570" s="177">
        <f t="shared" si="326"/>
        <v>0</v>
      </c>
      <c r="AC570" s="178">
        <f t="shared" si="315"/>
        <v>0</v>
      </c>
      <c r="AD570" s="177">
        <f t="shared" si="327"/>
        <v>0</v>
      </c>
      <c r="AE570" s="179">
        <f t="shared" si="316"/>
        <v>0</v>
      </c>
      <c r="AF570" s="177">
        <f t="shared" si="327"/>
        <v>0</v>
      </c>
      <c r="AG570" s="178">
        <f t="shared" si="317"/>
        <v>0</v>
      </c>
      <c r="AH570" s="220">
        <f t="shared" si="328"/>
        <v>0</v>
      </c>
      <c r="AI570" s="179">
        <f t="shared" si="318"/>
        <v>0</v>
      </c>
      <c r="AJ570" s="177">
        <f t="shared" si="329"/>
        <v>0</v>
      </c>
      <c r="AK570" s="178">
        <f t="shared" si="319"/>
        <v>0</v>
      </c>
      <c r="AL570" s="177">
        <f t="shared" si="330"/>
        <v>0</v>
      </c>
      <c r="AM570" s="178">
        <f t="shared" si="320"/>
        <v>0</v>
      </c>
      <c r="AN570" s="220">
        <f t="shared" si="331"/>
        <v>0</v>
      </c>
      <c r="AO570" s="117">
        <f t="shared" si="321"/>
        <v>0</v>
      </c>
    </row>
    <row r="571" spans="1:41" s="65" customFormat="1" ht="15" customHeight="1">
      <c r="A571" s="66">
        <v>16</v>
      </c>
      <c r="B571" s="42">
        <v>25472558</v>
      </c>
      <c r="C571" s="43" t="s">
        <v>546</v>
      </c>
      <c r="D571" s="74">
        <v>7</v>
      </c>
      <c r="E571" s="75">
        <v>2.5099999999999998</v>
      </c>
      <c r="F571" s="55">
        <v>7</v>
      </c>
      <c r="G571" s="75">
        <v>2.13</v>
      </c>
      <c r="H571" s="63">
        <v>241012.47270439481</v>
      </c>
      <c r="I571" s="63">
        <f t="shared" si="332"/>
        <v>248242.84688552667</v>
      </c>
      <c r="J571" s="64">
        <f t="shared" si="333"/>
        <v>310303.55860690831</v>
      </c>
      <c r="K571" s="243">
        <f t="shared" si="307"/>
        <v>0</v>
      </c>
      <c r="L571" s="238"/>
      <c r="M571" s="72">
        <v>1800</v>
      </c>
      <c r="N571" s="175">
        <f t="shared" si="334"/>
        <v>0</v>
      </c>
      <c r="O571" s="178">
        <f t="shared" si="308"/>
        <v>0</v>
      </c>
      <c r="P571" s="177">
        <f t="shared" si="335"/>
        <v>0</v>
      </c>
      <c r="Q571" s="178">
        <f t="shared" si="309"/>
        <v>0</v>
      </c>
      <c r="R571" s="177">
        <f t="shared" si="335"/>
        <v>0</v>
      </c>
      <c r="S571" s="178">
        <f t="shared" si="310"/>
        <v>0</v>
      </c>
      <c r="T571" s="177">
        <f t="shared" si="322"/>
        <v>0</v>
      </c>
      <c r="U571" s="179">
        <f t="shared" si="311"/>
        <v>0</v>
      </c>
      <c r="V571" s="177">
        <f t="shared" si="323"/>
        <v>0</v>
      </c>
      <c r="W571" s="178">
        <f t="shared" si="312"/>
        <v>0</v>
      </c>
      <c r="X571" s="177">
        <f t="shared" si="324"/>
        <v>0</v>
      </c>
      <c r="Y571" s="178">
        <f t="shared" si="313"/>
        <v>0</v>
      </c>
      <c r="Z571" s="177">
        <f t="shared" si="325"/>
        <v>0</v>
      </c>
      <c r="AA571" s="178">
        <f t="shared" si="314"/>
        <v>0</v>
      </c>
      <c r="AB571" s="177">
        <f t="shared" si="326"/>
        <v>0</v>
      </c>
      <c r="AC571" s="178">
        <f t="shared" si="315"/>
        <v>0</v>
      </c>
      <c r="AD571" s="177">
        <f t="shared" si="327"/>
        <v>0</v>
      </c>
      <c r="AE571" s="179">
        <f t="shared" si="316"/>
        <v>0</v>
      </c>
      <c r="AF571" s="177">
        <f t="shared" si="327"/>
        <v>0</v>
      </c>
      <c r="AG571" s="178">
        <f t="shared" si="317"/>
        <v>0</v>
      </c>
      <c r="AH571" s="220">
        <f t="shared" si="328"/>
        <v>0</v>
      </c>
      <c r="AI571" s="179">
        <f t="shared" si="318"/>
        <v>0</v>
      </c>
      <c r="AJ571" s="177">
        <f t="shared" si="329"/>
        <v>0</v>
      </c>
      <c r="AK571" s="178">
        <f t="shared" si="319"/>
        <v>0</v>
      </c>
      <c r="AL571" s="177">
        <f t="shared" si="330"/>
        <v>0</v>
      </c>
      <c r="AM571" s="178">
        <f t="shared" si="320"/>
        <v>0</v>
      </c>
      <c r="AN571" s="220">
        <f t="shared" si="331"/>
        <v>0</v>
      </c>
      <c r="AO571" s="117">
        <f t="shared" si="321"/>
        <v>0</v>
      </c>
    </row>
    <row r="572" spans="1:41" s="65" customFormat="1" ht="15" customHeight="1">
      <c r="A572" s="66">
        <v>17</v>
      </c>
      <c r="B572" s="42">
        <v>25472559</v>
      </c>
      <c r="C572" s="43" t="s">
        <v>547</v>
      </c>
      <c r="D572" s="74">
        <v>7</v>
      </c>
      <c r="E572" s="75">
        <v>2.6</v>
      </c>
      <c r="F572" s="55">
        <v>7</v>
      </c>
      <c r="G572" s="75">
        <v>2</v>
      </c>
      <c r="H572" s="63">
        <v>243475.26029200145</v>
      </c>
      <c r="I572" s="63">
        <f t="shared" si="332"/>
        <v>250779.51810076149</v>
      </c>
      <c r="J572" s="64">
        <f t="shared" si="333"/>
        <v>313474.39762595185</v>
      </c>
      <c r="K572" s="243">
        <f t="shared" si="307"/>
        <v>0</v>
      </c>
      <c r="L572" s="238"/>
      <c r="M572" s="72">
        <v>1900</v>
      </c>
      <c r="N572" s="175">
        <f t="shared" si="334"/>
        <v>0</v>
      </c>
      <c r="O572" s="178">
        <f t="shared" si="308"/>
        <v>0</v>
      </c>
      <c r="P572" s="177">
        <f t="shared" si="335"/>
        <v>0</v>
      </c>
      <c r="Q572" s="178">
        <f t="shared" si="309"/>
        <v>0</v>
      </c>
      <c r="R572" s="177">
        <f t="shared" si="335"/>
        <v>0</v>
      </c>
      <c r="S572" s="178">
        <f t="shared" si="310"/>
        <v>0</v>
      </c>
      <c r="T572" s="177">
        <f t="shared" si="322"/>
        <v>0</v>
      </c>
      <c r="U572" s="179">
        <f t="shared" si="311"/>
        <v>0</v>
      </c>
      <c r="V572" s="177">
        <f t="shared" si="323"/>
        <v>0</v>
      </c>
      <c r="W572" s="178">
        <f t="shared" si="312"/>
        <v>0</v>
      </c>
      <c r="X572" s="177">
        <f t="shared" si="324"/>
        <v>0</v>
      </c>
      <c r="Y572" s="178">
        <f t="shared" si="313"/>
        <v>0</v>
      </c>
      <c r="Z572" s="177">
        <f t="shared" si="325"/>
        <v>0</v>
      </c>
      <c r="AA572" s="178">
        <f t="shared" si="314"/>
        <v>0</v>
      </c>
      <c r="AB572" s="177">
        <f t="shared" si="326"/>
        <v>0</v>
      </c>
      <c r="AC572" s="178">
        <f t="shared" si="315"/>
        <v>0</v>
      </c>
      <c r="AD572" s="177">
        <f t="shared" si="327"/>
        <v>0</v>
      </c>
      <c r="AE572" s="179">
        <f t="shared" si="316"/>
        <v>0</v>
      </c>
      <c r="AF572" s="177">
        <f t="shared" si="327"/>
        <v>0</v>
      </c>
      <c r="AG572" s="178">
        <f t="shared" si="317"/>
        <v>0</v>
      </c>
      <c r="AH572" s="220">
        <f t="shared" si="328"/>
        <v>0</v>
      </c>
      <c r="AI572" s="179">
        <f t="shared" si="318"/>
        <v>0</v>
      </c>
      <c r="AJ572" s="177">
        <f t="shared" si="329"/>
        <v>0</v>
      </c>
      <c r="AK572" s="178">
        <f t="shared" si="319"/>
        <v>0</v>
      </c>
      <c r="AL572" s="177">
        <f t="shared" si="330"/>
        <v>0</v>
      </c>
      <c r="AM572" s="178">
        <f t="shared" si="320"/>
        <v>0</v>
      </c>
      <c r="AN572" s="220">
        <f t="shared" si="331"/>
        <v>0</v>
      </c>
      <c r="AO572" s="117">
        <f t="shared" si="321"/>
        <v>0</v>
      </c>
    </row>
    <row r="573" spans="1:41" s="65" customFormat="1" ht="15" customHeight="1">
      <c r="A573" s="66">
        <v>18</v>
      </c>
      <c r="B573" s="42">
        <v>25472560</v>
      </c>
      <c r="C573" s="43" t="s">
        <v>548</v>
      </c>
      <c r="D573" s="74">
        <v>7</v>
      </c>
      <c r="E573" s="75">
        <v>2.6</v>
      </c>
      <c r="F573" s="55">
        <v>7</v>
      </c>
      <c r="G573" s="75">
        <v>2.13</v>
      </c>
      <c r="H573" s="63">
        <v>252763.95805121848</v>
      </c>
      <c r="I573" s="63">
        <f t="shared" si="332"/>
        <v>260346.87679275504</v>
      </c>
      <c r="J573" s="64">
        <f t="shared" si="333"/>
        <v>325433.59599094378</v>
      </c>
      <c r="K573" s="243">
        <f t="shared" si="307"/>
        <v>0</v>
      </c>
      <c r="L573" s="238"/>
      <c r="M573" s="72">
        <v>1900</v>
      </c>
      <c r="N573" s="175">
        <f t="shared" si="334"/>
        <v>0</v>
      </c>
      <c r="O573" s="178">
        <f t="shared" si="308"/>
        <v>0</v>
      </c>
      <c r="P573" s="177">
        <f t="shared" si="335"/>
        <v>0</v>
      </c>
      <c r="Q573" s="178">
        <f t="shared" si="309"/>
        <v>0</v>
      </c>
      <c r="R573" s="177">
        <f t="shared" si="335"/>
        <v>0</v>
      </c>
      <c r="S573" s="178">
        <f t="shared" si="310"/>
        <v>0</v>
      </c>
      <c r="T573" s="177">
        <f t="shared" si="322"/>
        <v>0</v>
      </c>
      <c r="U573" s="179">
        <f t="shared" si="311"/>
        <v>0</v>
      </c>
      <c r="V573" s="177">
        <f t="shared" si="323"/>
        <v>0</v>
      </c>
      <c r="W573" s="178">
        <f t="shared" si="312"/>
        <v>0</v>
      </c>
      <c r="X573" s="177">
        <f t="shared" si="324"/>
        <v>0</v>
      </c>
      <c r="Y573" s="178">
        <f t="shared" si="313"/>
        <v>0</v>
      </c>
      <c r="Z573" s="177">
        <f t="shared" si="325"/>
        <v>0</v>
      </c>
      <c r="AA573" s="178">
        <f t="shared" si="314"/>
        <v>0</v>
      </c>
      <c r="AB573" s="177">
        <f t="shared" si="326"/>
        <v>0</v>
      </c>
      <c r="AC573" s="178">
        <f t="shared" si="315"/>
        <v>0</v>
      </c>
      <c r="AD573" s="177">
        <f t="shared" si="327"/>
        <v>0</v>
      </c>
      <c r="AE573" s="179">
        <f t="shared" si="316"/>
        <v>0</v>
      </c>
      <c r="AF573" s="177">
        <f t="shared" si="327"/>
        <v>0</v>
      </c>
      <c r="AG573" s="178">
        <f t="shared" si="317"/>
        <v>0</v>
      </c>
      <c r="AH573" s="220">
        <f t="shared" si="328"/>
        <v>0</v>
      </c>
      <c r="AI573" s="179">
        <f t="shared" si="318"/>
        <v>0</v>
      </c>
      <c r="AJ573" s="177">
        <f t="shared" si="329"/>
        <v>0</v>
      </c>
      <c r="AK573" s="178">
        <f t="shared" si="319"/>
        <v>0</v>
      </c>
      <c r="AL573" s="177">
        <f t="shared" si="330"/>
        <v>0</v>
      </c>
      <c r="AM573" s="178">
        <f t="shared" si="320"/>
        <v>0</v>
      </c>
      <c r="AN573" s="220">
        <f t="shared" si="331"/>
        <v>0</v>
      </c>
      <c r="AO573" s="117">
        <f t="shared" si="321"/>
        <v>0</v>
      </c>
    </row>
    <row r="574" spans="1:41" s="65" customFormat="1" ht="15" customHeight="1">
      <c r="A574" s="66">
        <v>19</v>
      </c>
      <c r="B574" s="42">
        <v>25472561</v>
      </c>
      <c r="C574" s="43" t="s">
        <v>549</v>
      </c>
      <c r="D574" s="74">
        <v>19</v>
      </c>
      <c r="E574" s="75">
        <v>1.82</v>
      </c>
      <c r="F574" s="55">
        <v>7</v>
      </c>
      <c r="G574" s="75">
        <v>2.13</v>
      </c>
      <c r="H574" s="63">
        <v>303009.84472803154</v>
      </c>
      <c r="I574" s="63">
        <f t="shared" si="332"/>
        <v>312100.14006987249</v>
      </c>
      <c r="J574" s="64">
        <f t="shared" si="333"/>
        <v>390125.17508734058</v>
      </c>
      <c r="K574" s="243">
        <f t="shared" si="307"/>
        <v>0</v>
      </c>
      <c r="L574" s="238"/>
      <c r="M574" s="72">
        <v>2000</v>
      </c>
      <c r="N574" s="175">
        <f t="shared" si="334"/>
        <v>0</v>
      </c>
      <c r="O574" s="178">
        <f t="shared" si="308"/>
        <v>0</v>
      </c>
      <c r="P574" s="177">
        <f t="shared" si="335"/>
        <v>0</v>
      </c>
      <c r="Q574" s="178">
        <f t="shared" si="309"/>
        <v>0</v>
      </c>
      <c r="R574" s="177">
        <f t="shared" si="335"/>
        <v>0</v>
      </c>
      <c r="S574" s="178">
        <f t="shared" si="310"/>
        <v>0</v>
      </c>
      <c r="T574" s="177">
        <f t="shared" si="322"/>
        <v>0</v>
      </c>
      <c r="U574" s="179">
        <f t="shared" si="311"/>
        <v>0</v>
      </c>
      <c r="V574" s="177">
        <f t="shared" si="323"/>
        <v>0</v>
      </c>
      <c r="W574" s="178">
        <f t="shared" si="312"/>
        <v>0</v>
      </c>
      <c r="X574" s="177">
        <f t="shared" si="324"/>
        <v>0</v>
      </c>
      <c r="Y574" s="178">
        <f t="shared" si="313"/>
        <v>0</v>
      </c>
      <c r="Z574" s="177">
        <f t="shared" si="325"/>
        <v>0</v>
      </c>
      <c r="AA574" s="178">
        <f t="shared" si="314"/>
        <v>0</v>
      </c>
      <c r="AB574" s="177">
        <f t="shared" si="326"/>
        <v>0</v>
      </c>
      <c r="AC574" s="178">
        <f t="shared" si="315"/>
        <v>0</v>
      </c>
      <c r="AD574" s="177">
        <f t="shared" si="327"/>
        <v>0</v>
      </c>
      <c r="AE574" s="179">
        <f t="shared" si="316"/>
        <v>0</v>
      </c>
      <c r="AF574" s="177">
        <f t="shared" si="327"/>
        <v>0</v>
      </c>
      <c r="AG574" s="178">
        <f t="shared" si="317"/>
        <v>0</v>
      </c>
      <c r="AH574" s="220">
        <f t="shared" si="328"/>
        <v>0</v>
      </c>
      <c r="AI574" s="179">
        <f t="shared" si="318"/>
        <v>0</v>
      </c>
      <c r="AJ574" s="177">
        <f t="shared" si="329"/>
        <v>0</v>
      </c>
      <c r="AK574" s="178">
        <f t="shared" si="319"/>
        <v>0</v>
      </c>
      <c r="AL574" s="177">
        <f t="shared" si="330"/>
        <v>0</v>
      </c>
      <c r="AM574" s="178">
        <f t="shared" si="320"/>
        <v>0</v>
      </c>
      <c r="AN574" s="220">
        <f t="shared" si="331"/>
        <v>0</v>
      </c>
      <c r="AO574" s="117">
        <f t="shared" si="321"/>
        <v>0</v>
      </c>
    </row>
    <row r="575" spans="1:41" s="65" customFormat="1" ht="15" customHeight="1">
      <c r="A575" s="66">
        <v>20</v>
      </c>
      <c r="B575" s="42">
        <v>25472562</v>
      </c>
      <c r="C575" s="43" t="s">
        <v>550</v>
      </c>
      <c r="D575" s="74">
        <v>19</v>
      </c>
      <c r="E575" s="75">
        <v>1.82</v>
      </c>
      <c r="F575" s="55">
        <v>7</v>
      </c>
      <c r="G575" s="75">
        <v>2.5099999999999998</v>
      </c>
      <c r="H575" s="63">
        <v>330844.01735043596</v>
      </c>
      <c r="I575" s="63">
        <f t="shared" si="332"/>
        <v>340769.33787094906</v>
      </c>
      <c r="J575" s="64">
        <f t="shared" si="333"/>
        <v>425961.6723386863</v>
      </c>
      <c r="K575" s="243">
        <f t="shared" si="307"/>
        <v>0</v>
      </c>
      <c r="L575" s="238"/>
      <c r="M575" s="72">
        <v>2000</v>
      </c>
      <c r="N575" s="175">
        <f t="shared" si="334"/>
        <v>0</v>
      </c>
      <c r="O575" s="178">
        <f t="shared" si="308"/>
        <v>0</v>
      </c>
      <c r="P575" s="177">
        <f t="shared" si="335"/>
        <v>0</v>
      </c>
      <c r="Q575" s="178">
        <f t="shared" si="309"/>
        <v>0</v>
      </c>
      <c r="R575" s="177">
        <f t="shared" si="335"/>
        <v>0</v>
      </c>
      <c r="S575" s="178">
        <f t="shared" si="310"/>
        <v>0</v>
      </c>
      <c r="T575" s="177">
        <f t="shared" si="322"/>
        <v>0</v>
      </c>
      <c r="U575" s="179">
        <f t="shared" si="311"/>
        <v>0</v>
      </c>
      <c r="V575" s="177">
        <f t="shared" si="323"/>
        <v>0</v>
      </c>
      <c r="W575" s="178">
        <f t="shared" si="312"/>
        <v>0</v>
      </c>
      <c r="X575" s="177">
        <f t="shared" si="324"/>
        <v>0</v>
      </c>
      <c r="Y575" s="178">
        <f t="shared" si="313"/>
        <v>0</v>
      </c>
      <c r="Z575" s="177">
        <f t="shared" si="325"/>
        <v>0</v>
      </c>
      <c r="AA575" s="178">
        <f t="shared" si="314"/>
        <v>0</v>
      </c>
      <c r="AB575" s="177">
        <f t="shared" si="326"/>
        <v>0</v>
      </c>
      <c r="AC575" s="178">
        <f t="shared" si="315"/>
        <v>0</v>
      </c>
      <c r="AD575" s="177">
        <f t="shared" si="327"/>
        <v>0</v>
      </c>
      <c r="AE575" s="179">
        <f t="shared" si="316"/>
        <v>0</v>
      </c>
      <c r="AF575" s="177">
        <f t="shared" si="327"/>
        <v>0</v>
      </c>
      <c r="AG575" s="178">
        <f t="shared" si="317"/>
        <v>0</v>
      </c>
      <c r="AH575" s="220">
        <f t="shared" si="328"/>
        <v>0</v>
      </c>
      <c r="AI575" s="179">
        <f t="shared" si="318"/>
        <v>0</v>
      </c>
      <c r="AJ575" s="177">
        <f t="shared" si="329"/>
        <v>0</v>
      </c>
      <c r="AK575" s="178">
        <f t="shared" si="319"/>
        <v>0</v>
      </c>
      <c r="AL575" s="177">
        <f t="shared" si="330"/>
        <v>0</v>
      </c>
      <c r="AM575" s="178">
        <f t="shared" si="320"/>
        <v>0</v>
      </c>
      <c r="AN575" s="220">
        <f t="shared" si="331"/>
        <v>0</v>
      </c>
      <c r="AO575" s="117">
        <f t="shared" si="321"/>
        <v>0</v>
      </c>
    </row>
    <row r="576" spans="1:41" s="65" customFormat="1" ht="15" customHeight="1">
      <c r="A576" s="66">
        <v>21</v>
      </c>
      <c r="B576" s="42">
        <v>25472563</v>
      </c>
      <c r="C576" s="43" t="s">
        <v>551</v>
      </c>
      <c r="D576" s="74">
        <v>19</v>
      </c>
      <c r="E576" s="75">
        <v>2</v>
      </c>
      <c r="F576" s="55">
        <v>7</v>
      </c>
      <c r="G576" s="75">
        <v>2.2999999999999998</v>
      </c>
      <c r="H576" s="63">
        <v>360817.12824127526</v>
      </c>
      <c r="I576" s="63">
        <f t="shared" si="332"/>
        <v>371641.64208851353</v>
      </c>
      <c r="J576" s="64">
        <f t="shared" si="333"/>
        <v>464552.05261064187</v>
      </c>
      <c r="K576" s="243">
        <f t="shared" si="307"/>
        <v>0</v>
      </c>
      <c r="L576" s="238"/>
      <c r="M576" s="72">
        <v>1700</v>
      </c>
      <c r="N576" s="175">
        <f t="shared" si="334"/>
        <v>0</v>
      </c>
      <c r="O576" s="178">
        <f t="shared" si="308"/>
        <v>0</v>
      </c>
      <c r="P576" s="177">
        <f t="shared" si="335"/>
        <v>0</v>
      </c>
      <c r="Q576" s="178">
        <f t="shared" si="309"/>
        <v>0</v>
      </c>
      <c r="R576" s="177">
        <f t="shared" si="335"/>
        <v>0</v>
      </c>
      <c r="S576" s="178">
        <f t="shared" si="310"/>
        <v>0</v>
      </c>
      <c r="T576" s="177">
        <f t="shared" si="322"/>
        <v>0</v>
      </c>
      <c r="U576" s="179">
        <f t="shared" si="311"/>
        <v>0</v>
      </c>
      <c r="V576" s="177">
        <f t="shared" si="323"/>
        <v>0</v>
      </c>
      <c r="W576" s="178">
        <f t="shared" si="312"/>
        <v>0</v>
      </c>
      <c r="X576" s="177">
        <f t="shared" si="324"/>
        <v>0</v>
      </c>
      <c r="Y576" s="178">
        <f t="shared" si="313"/>
        <v>0</v>
      </c>
      <c r="Z576" s="177">
        <f t="shared" si="325"/>
        <v>0</v>
      </c>
      <c r="AA576" s="178">
        <f t="shared" si="314"/>
        <v>0</v>
      </c>
      <c r="AB576" s="177">
        <f t="shared" si="326"/>
        <v>0</v>
      </c>
      <c r="AC576" s="178">
        <f t="shared" si="315"/>
        <v>0</v>
      </c>
      <c r="AD576" s="177">
        <f t="shared" si="327"/>
        <v>0</v>
      </c>
      <c r="AE576" s="179">
        <f t="shared" si="316"/>
        <v>0</v>
      </c>
      <c r="AF576" s="177">
        <f t="shared" si="327"/>
        <v>0</v>
      </c>
      <c r="AG576" s="178">
        <f t="shared" si="317"/>
        <v>0</v>
      </c>
      <c r="AH576" s="220">
        <f t="shared" si="328"/>
        <v>0</v>
      </c>
      <c r="AI576" s="179">
        <f t="shared" si="318"/>
        <v>0</v>
      </c>
      <c r="AJ576" s="177">
        <f t="shared" si="329"/>
        <v>0</v>
      </c>
      <c r="AK576" s="178">
        <f t="shared" si="319"/>
        <v>0</v>
      </c>
      <c r="AL576" s="177">
        <f t="shared" si="330"/>
        <v>0</v>
      </c>
      <c r="AM576" s="178">
        <f t="shared" si="320"/>
        <v>0</v>
      </c>
      <c r="AN576" s="220">
        <f t="shared" si="331"/>
        <v>0</v>
      </c>
      <c r="AO576" s="117">
        <f t="shared" si="321"/>
        <v>0</v>
      </c>
    </row>
    <row r="577" spans="1:41" s="65" customFormat="1" ht="15" customHeight="1">
      <c r="A577" s="66">
        <v>22</v>
      </c>
      <c r="B577" s="42">
        <v>25472564</v>
      </c>
      <c r="C577" s="43" t="s">
        <v>552</v>
      </c>
      <c r="D577" s="74">
        <v>19</v>
      </c>
      <c r="E577" s="75">
        <v>2</v>
      </c>
      <c r="F577" s="55">
        <v>7</v>
      </c>
      <c r="G577" s="75">
        <v>2.5099999999999998</v>
      </c>
      <c r="H577" s="63">
        <v>376753.27969393821</v>
      </c>
      <c r="I577" s="63">
        <f t="shared" si="332"/>
        <v>388055.87808475638</v>
      </c>
      <c r="J577" s="64">
        <f t="shared" si="333"/>
        <v>485069.84760594543</v>
      </c>
      <c r="K577" s="243">
        <f t="shared" si="307"/>
        <v>0</v>
      </c>
      <c r="L577" s="238"/>
      <c r="M577" s="72">
        <v>1700</v>
      </c>
      <c r="N577" s="175">
        <f t="shared" si="334"/>
        <v>0</v>
      </c>
      <c r="O577" s="178">
        <f t="shared" si="308"/>
        <v>0</v>
      </c>
      <c r="P577" s="177">
        <f t="shared" si="335"/>
        <v>0</v>
      </c>
      <c r="Q577" s="178">
        <f t="shared" si="309"/>
        <v>0</v>
      </c>
      <c r="R577" s="177">
        <f t="shared" si="335"/>
        <v>0</v>
      </c>
      <c r="S577" s="178">
        <f t="shared" si="310"/>
        <v>0</v>
      </c>
      <c r="T577" s="177">
        <f t="shared" si="322"/>
        <v>0</v>
      </c>
      <c r="U577" s="179">
        <f t="shared" si="311"/>
        <v>0</v>
      </c>
      <c r="V577" s="177">
        <f t="shared" si="323"/>
        <v>0</v>
      </c>
      <c r="W577" s="178">
        <f t="shared" si="312"/>
        <v>0</v>
      </c>
      <c r="X577" s="177">
        <f t="shared" si="324"/>
        <v>0</v>
      </c>
      <c r="Y577" s="178">
        <f t="shared" si="313"/>
        <v>0</v>
      </c>
      <c r="Z577" s="177">
        <f t="shared" si="325"/>
        <v>0</v>
      </c>
      <c r="AA577" s="178">
        <f t="shared" si="314"/>
        <v>0</v>
      </c>
      <c r="AB577" s="177">
        <f t="shared" si="326"/>
        <v>0</v>
      </c>
      <c r="AC577" s="178">
        <f t="shared" si="315"/>
        <v>0</v>
      </c>
      <c r="AD577" s="177">
        <f t="shared" si="327"/>
        <v>0</v>
      </c>
      <c r="AE577" s="179">
        <f t="shared" si="316"/>
        <v>0</v>
      </c>
      <c r="AF577" s="177">
        <f t="shared" si="327"/>
        <v>0</v>
      </c>
      <c r="AG577" s="178">
        <f t="shared" si="317"/>
        <v>0</v>
      </c>
      <c r="AH577" s="220">
        <f t="shared" si="328"/>
        <v>0</v>
      </c>
      <c r="AI577" s="179">
        <f t="shared" si="318"/>
        <v>0</v>
      </c>
      <c r="AJ577" s="177">
        <f t="shared" si="329"/>
        <v>0</v>
      </c>
      <c r="AK577" s="178">
        <f t="shared" si="319"/>
        <v>0</v>
      </c>
      <c r="AL577" s="177">
        <f t="shared" si="330"/>
        <v>0</v>
      </c>
      <c r="AM577" s="178">
        <f t="shared" si="320"/>
        <v>0</v>
      </c>
      <c r="AN577" s="220">
        <f t="shared" si="331"/>
        <v>0</v>
      </c>
      <c r="AO577" s="117">
        <f t="shared" si="321"/>
        <v>0</v>
      </c>
    </row>
    <row r="578" spans="1:41" s="65" customFormat="1" ht="15" customHeight="1">
      <c r="A578" s="66">
        <v>23</v>
      </c>
      <c r="B578" s="42">
        <v>25472565</v>
      </c>
      <c r="C578" s="43" t="s">
        <v>553</v>
      </c>
      <c r="D578" s="74">
        <v>19</v>
      </c>
      <c r="E578" s="75">
        <v>2.13</v>
      </c>
      <c r="F578" s="55">
        <v>7</v>
      </c>
      <c r="G578" s="75">
        <v>2.5099999999999998</v>
      </c>
      <c r="H578" s="63">
        <v>406650.01698846207</v>
      </c>
      <c r="I578" s="63">
        <f t="shared" si="332"/>
        <v>418849.51749811595</v>
      </c>
      <c r="J578" s="64">
        <f t="shared" si="333"/>
        <v>523561.89687264489</v>
      </c>
      <c r="K578" s="243">
        <f t="shared" si="307"/>
        <v>0</v>
      </c>
      <c r="L578" s="238"/>
      <c r="M578" s="72">
        <v>1700</v>
      </c>
      <c r="N578" s="175">
        <f t="shared" si="334"/>
        <v>0</v>
      </c>
      <c r="O578" s="178">
        <f t="shared" si="308"/>
        <v>0</v>
      </c>
      <c r="P578" s="177">
        <f t="shared" si="335"/>
        <v>0</v>
      </c>
      <c r="Q578" s="178">
        <f t="shared" si="309"/>
        <v>0</v>
      </c>
      <c r="R578" s="177">
        <f t="shared" si="335"/>
        <v>0</v>
      </c>
      <c r="S578" s="178">
        <f t="shared" si="310"/>
        <v>0</v>
      </c>
      <c r="T578" s="177">
        <f t="shared" si="322"/>
        <v>0</v>
      </c>
      <c r="U578" s="179">
        <f t="shared" si="311"/>
        <v>0</v>
      </c>
      <c r="V578" s="177">
        <f t="shared" si="323"/>
        <v>0</v>
      </c>
      <c r="W578" s="178">
        <f t="shared" si="312"/>
        <v>0</v>
      </c>
      <c r="X578" s="177">
        <f t="shared" si="324"/>
        <v>0</v>
      </c>
      <c r="Y578" s="178">
        <f t="shared" si="313"/>
        <v>0</v>
      </c>
      <c r="Z578" s="177">
        <f t="shared" si="325"/>
        <v>0</v>
      </c>
      <c r="AA578" s="178">
        <f t="shared" si="314"/>
        <v>0</v>
      </c>
      <c r="AB578" s="177">
        <f t="shared" si="326"/>
        <v>0</v>
      </c>
      <c r="AC578" s="178">
        <f t="shared" si="315"/>
        <v>0</v>
      </c>
      <c r="AD578" s="177">
        <f t="shared" si="327"/>
        <v>0</v>
      </c>
      <c r="AE578" s="179">
        <f t="shared" si="316"/>
        <v>0</v>
      </c>
      <c r="AF578" s="177">
        <f t="shared" si="327"/>
        <v>0</v>
      </c>
      <c r="AG578" s="178">
        <f t="shared" si="317"/>
        <v>0</v>
      </c>
      <c r="AH578" s="220">
        <f t="shared" si="328"/>
        <v>0</v>
      </c>
      <c r="AI578" s="179">
        <f t="shared" si="318"/>
        <v>0</v>
      </c>
      <c r="AJ578" s="177">
        <f t="shared" si="329"/>
        <v>0</v>
      </c>
      <c r="AK578" s="178">
        <f t="shared" si="319"/>
        <v>0</v>
      </c>
      <c r="AL578" s="177">
        <f t="shared" si="330"/>
        <v>0</v>
      </c>
      <c r="AM578" s="178">
        <f t="shared" si="320"/>
        <v>0</v>
      </c>
      <c r="AN578" s="220">
        <f t="shared" si="331"/>
        <v>0</v>
      </c>
      <c r="AO578" s="117">
        <f t="shared" si="321"/>
        <v>0</v>
      </c>
    </row>
    <row r="579" spans="1:41" s="65" customFormat="1" ht="15" customHeight="1">
      <c r="A579" s="66">
        <v>24</v>
      </c>
      <c r="B579" s="42">
        <v>25472566</v>
      </c>
      <c r="C579" s="43" t="s">
        <v>554</v>
      </c>
      <c r="D579" s="74">
        <v>19</v>
      </c>
      <c r="E579" s="75">
        <v>2.13</v>
      </c>
      <c r="F579" s="55">
        <v>19</v>
      </c>
      <c r="G579" s="75">
        <v>1.82</v>
      </c>
      <c r="H579" s="63">
        <v>447348.1449315506</v>
      </c>
      <c r="I579" s="63">
        <f t="shared" si="332"/>
        <v>460768.58927949716</v>
      </c>
      <c r="J579" s="64">
        <f t="shared" si="333"/>
        <v>575960.73659937142</v>
      </c>
      <c r="K579" s="243">
        <f t="shared" si="307"/>
        <v>0</v>
      </c>
      <c r="L579" s="238"/>
      <c r="M579" s="72">
        <v>1800</v>
      </c>
      <c r="N579" s="175">
        <f t="shared" si="334"/>
        <v>0</v>
      </c>
      <c r="O579" s="178">
        <f t="shared" si="308"/>
        <v>0</v>
      </c>
      <c r="P579" s="177">
        <f t="shared" si="335"/>
        <v>0</v>
      </c>
      <c r="Q579" s="178">
        <f t="shared" si="309"/>
        <v>0</v>
      </c>
      <c r="R579" s="177">
        <f t="shared" si="335"/>
        <v>0</v>
      </c>
      <c r="S579" s="178">
        <f t="shared" si="310"/>
        <v>0</v>
      </c>
      <c r="T579" s="177">
        <f t="shared" si="322"/>
        <v>0</v>
      </c>
      <c r="U579" s="179">
        <f t="shared" si="311"/>
        <v>0</v>
      </c>
      <c r="V579" s="177">
        <f t="shared" si="323"/>
        <v>0</v>
      </c>
      <c r="W579" s="178">
        <f t="shared" si="312"/>
        <v>0</v>
      </c>
      <c r="X579" s="177">
        <f t="shared" si="324"/>
        <v>0</v>
      </c>
      <c r="Y579" s="178">
        <f t="shared" si="313"/>
        <v>0</v>
      </c>
      <c r="Z579" s="177">
        <f t="shared" si="325"/>
        <v>0</v>
      </c>
      <c r="AA579" s="178">
        <f t="shared" si="314"/>
        <v>0</v>
      </c>
      <c r="AB579" s="177">
        <f t="shared" si="326"/>
        <v>0</v>
      </c>
      <c r="AC579" s="178">
        <f t="shared" si="315"/>
        <v>0</v>
      </c>
      <c r="AD579" s="177">
        <f t="shared" si="327"/>
        <v>0</v>
      </c>
      <c r="AE579" s="179">
        <f t="shared" si="316"/>
        <v>0</v>
      </c>
      <c r="AF579" s="177">
        <f t="shared" si="327"/>
        <v>0</v>
      </c>
      <c r="AG579" s="178">
        <f t="shared" si="317"/>
        <v>0</v>
      </c>
      <c r="AH579" s="220">
        <f t="shared" si="328"/>
        <v>0</v>
      </c>
      <c r="AI579" s="179">
        <f t="shared" si="318"/>
        <v>0</v>
      </c>
      <c r="AJ579" s="177">
        <f t="shared" si="329"/>
        <v>0</v>
      </c>
      <c r="AK579" s="178">
        <f t="shared" si="319"/>
        <v>0</v>
      </c>
      <c r="AL579" s="177">
        <f t="shared" si="330"/>
        <v>0</v>
      </c>
      <c r="AM579" s="178">
        <f t="shared" si="320"/>
        <v>0</v>
      </c>
      <c r="AN579" s="220">
        <f t="shared" si="331"/>
        <v>0</v>
      </c>
      <c r="AO579" s="117">
        <f t="shared" si="321"/>
        <v>0</v>
      </c>
    </row>
    <row r="580" spans="1:41" s="65" customFormat="1" ht="15" customHeight="1">
      <c r="A580" s="66">
        <v>25</v>
      </c>
      <c r="B580" s="42">
        <v>25472567</v>
      </c>
      <c r="C580" s="43" t="s">
        <v>555</v>
      </c>
      <c r="D580" s="74">
        <v>19</v>
      </c>
      <c r="E580" s="75">
        <v>2.25</v>
      </c>
      <c r="F580" s="55">
        <v>7</v>
      </c>
      <c r="G580" s="75">
        <v>2.6</v>
      </c>
      <c r="H580" s="63">
        <v>447149.95538888319</v>
      </c>
      <c r="I580" s="63">
        <f t="shared" si="332"/>
        <v>460564.45405054971</v>
      </c>
      <c r="J580" s="64">
        <f t="shared" si="333"/>
        <v>575705.5675631871</v>
      </c>
      <c r="K580" s="243">
        <f t="shared" si="307"/>
        <v>0</v>
      </c>
      <c r="L580" s="238"/>
      <c r="M580" s="72">
        <v>1800</v>
      </c>
      <c r="N580" s="175">
        <f t="shared" si="334"/>
        <v>0</v>
      </c>
      <c r="O580" s="178">
        <f t="shared" si="308"/>
        <v>0</v>
      </c>
      <c r="P580" s="177">
        <f t="shared" si="335"/>
        <v>0</v>
      </c>
      <c r="Q580" s="178">
        <f t="shared" si="309"/>
        <v>0</v>
      </c>
      <c r="R580" s="177">
        <f t="shared" si="335"/>
        <v>0</v>
      </c>
      <c r="S580" s="178">
        <f t="shared" si="310"/>
        <v>0</v>
      </c>
      <c r="T580" s="177">
        <f t="shared" si="322"/>
        <v>0</v>
      </c>
      <c r="U580" s="179">
        <f t="shared" si="311"/>
        <v>0</v>
      </c>
      <c r="V580" s="177">
        <f t="shared" si="323"/>
        <v>0</v>
      </c>
      <c r="W580" s="178">
        <f t="shared" si="312"/>
        <v>0</v>
      </c>
      <c r="X580" s="177">
        <f t="shared" si="324"/>
        <v>0</v>
      </c>
      <c r="Y580" s="178">
        <f t="shared" si="313"/>
        <v>0</v>
      </c>
      <c r="Z580" s="177">
        <f t="shared" si="325"/>
        <v>0</v>
      </c>
      <c r="AA580" s="178">
        <f t="shared" si="314"/>
        <v>0</v>
      </c>
      <c r="AB580" s="177">
        <f t="shared" si="326"/>
        <v>0</v>
      </c>
      <c r="AC580" s="178">
        <f t="shared" si="315"/>
        <v>0</v>
      </c>
      <c r="AD580" s="177">
        <f t="shared" si="327"/>
        <v>0</v>
      </c>
      <c r="AE580" s="179">
        <f t="shared" si="316"/>
        <v>0</v>
      </c>
      <c r="AF580" s="177">
        <f t="shared" si="327"/>
        <v>0</v>
      </c>
      <c r="AG580" s="178">
        <f t="shared" si="317"/>
        <v>0</v>
      </c>
      <c r="AH580" s="220">
        <f t="shared" si="328"/>
        <v>0</v>
      </c>
      <c r="AI580" s="179">
        <f t="shared" si="318"/>
        <v>0</v>
      </c>
      <c r="AJ580" s="177">
        <f t="shared" si="329"/>
        <v>0</v>
      </c>
      <c r="AK580" s="178">
        <f t="shared" si="319"/>
        <v>0</v>
      </c>
      <c r="AL580" s="177">
        <f t="shared" si="330"/>
        <v>0</v>
      </c>
      <c r="AM580" s="178">
        <f t="shared" si="320"/>
        <v>0</v>
      </c>
      <c r="AN580" s="220">
        <f t="shared" si="331"/>
        <v>0</v>
      </c>
      <c r="AO580" s="117">
        <f t="shared" si="321"/>
        <v>0</v>
      </c>
    </row>
    <row r="581" spans="1:41" s="65" customFormat="1" ht="15" customHeight="1">
      <c r="A581" s="66">
        <v>26</v>
      </c>
      <c r="B581" s="42">
        <v>25472568</v>
      </c>
      <c r="C581" s="43" t="s">
        <v>556</v>
      </c>
      <c r="D581" s="74">
        <v>19</v>
      </c>
      <c r="E581" s="75">
        <v>2.2999999999999998</v>
      </c>
      <c r="F581" s="55">
        <v>19</v>
      </c>
      <c r="G581" s="75">
        <v>1.82</v>
      </c>
      <c r="H581" s="63">
        <v>494750.54170004802</v>
      </c>
      <c r="I581" s="63">
        <f t="shared" si="332"/>
        <v>509593.05795104947</v>
      </c>
      <c r="J581" s="64">
        <f t="shared" si="333"/>
        <v>636991.32243881177</v>
      </c>
      <c r="K581" s="243">
        <f t="shared" si="307"/>
        <v>0</v>
      </c>
      <c r="L581" s="238"/>
      <c r="M581" s="72">
        <v>1800</v>
      </c>
      <c r="N581" s="175">
        <f t="shared" si="334"/>
        <v>0</v>
      </c>
      <c r="O581" s="178">
        <f t="shared" si="308"/>
        <v>0</v>
      </c>
      <c r="P581" s="177">
        <f t="shared" si="335"/>
        <v>0</v>
      </c>
      <c r="Q581" s="178">
        <f t="shared" si="309"/>
        <v>0</v>
      </c>
      <c r="R581" s="177">
        <f t="shared" si="335"/>
        <v>0</v>
      </c>
      <c r="S581" s="178">
        <f t="shared" si="310"/>
        <v>0</v>
      </c>
      <c r="T581" s="177">
        <f t="shared" si="322"/>
        <v>0</v>
      </c>
      <c r="U581" s="179">
        <f t="shared" si="311"/>
        <v>0</v>
      </c>
      <c r="V581" s="177">
        <f t="shared" si="323"/>
        <v>0</v>
      </c>
      <c r="W581" s="178">
        <f t="shared" si="312"/>
        <v>0</v>
      </c>
      <c r="X581" s="177">
        <f t="shared" si="324"/>
        <v>0</v>
      </c>
      <c r="Y581" s="178">
        <f t="shared" si="313"/>
        <v>0</v>
      </c>
      <c r="Z581" s="177">
        <f t="shared" si="325"/>
        <v>0</v>
      </c>
      <c r="AA581" s="178">
        <f t="shared" si="314"/>
        <v>0</v>
      </c>
      <c r="AB581" s="177">
        <f t="shared" si="326"/>
        <v>0</v>
      </c>
      <c r="AC581" s="178">
        <f t="shared" si="315"/>
        <v>0</v>
      </c>
      <c r="AD581" s="177">
        <f t="shared" si="327"/>
        <v>0</v>
      </c>
      <c r="AE581" s="179">
        <f t="shared" si="316"/>
        <v>0</v>
      </c>
      <c r="AF581" s="177">
        <f t="shared" si="327"/>
        <v>0</v>
      </c>
      <c r="AG581" s="178">
        <f t="shared" si="317"/>
        <v>0</v>
      </c>
      <c r="AH581" s="220">
        <f t="shared" si="328"/>
        <v>0</v>
      </c>
      <c r="AI581" s="179">
        <f t="shared" si="318"/>
        <v>0</v>
      </c>
      <c r="AJ581" s="177">
        <f t="shared" si="329"/>
        <v>0</v>
      </c>
      <c r="AK581" s="178">
        <f t="shared" si="319"/>
        <v>0</v>
      </c>
      <c r="AL581" s="177">
        <f t="shared" si="330"/>
        <v>0</v>
      </c>
      <c r="AM581" s="178">
        <f t="shared" si="320"/>
        <v>0</v>
      </c>
      <c r="AN581" s="220">
        <f t="shared" si="331"/>
        <v>0</v>
      </c>
      <c r="AO581" s="117">
        <f t="shared" si="321"/>
        <v>0</v>
      </c>
    </row>
    <row r="582" spans="1:41" s="65" customFormat="1" ht="15" customHeight="1">
      <c r="A582" s="66">
        <v>27</v>
      </c>
      <c r="B582" s="42">
        <v>25472569</v>
      </c>
      <c r="C582" s="43" t="s">
        <v>557</v>
      </c>
      <c r="D582" s="74">
        <v>19</v>
      </c>
      <c r="E582" s="75">
        <v>2.5099999999999998</v>
      </c>
      <c r="F582" s="55">
        <v>19</v>
      </c>
      <c r="G582" s="75">
        <v>1.82</v>
      </c>
      <c r="H582" s="63">
        <v>558276.25602609047</v>
      </c>
      <c r="I582" s="63">
        <f t="shared" si="332"/>
        <v>575024.5437068732</v>
      </c>
      <c r="J582" s="64">
        <f t="shared" si="333"/>
        <v>718780.67963359144</v>
      </c>
      <c r="K582" s="243">
        <f t="shared" si="307"/>
        <v>0</v>
      </c>
      <c r="L582" s="238"/>
      <c r="M582" s="72">
        <v>1900</v>
      </c>
      <c r="N582" s="175">
        <f t="shared" si="334"/>
        <v>0</v>
      </c>
      <c r="O582" s="178">
        <f t="shared" si="308"/>
        <v>0</v>
      </c>
      <c r="P582" s="177">
        <f t="shared" si="335"/>
        <v>0</v>
      </c>
      <c r="Q582" s="178">
        <f t="shared" si="309"/>
        <v>0</v>
      </c>
      <c r="R582" s="177">
        <f t="shared" si="335"/>
        <v>0</v>
      </c>
      <c r="S582" s="178">
        <f t="shared" si="310"/>
        <v>0</v>
      </c>
      <c r="T582" s="177">
        <f t="shared" si="322"/>
        <v>0</v>
      </c>
      <c r="U582" s="179">
        <f t="shared" si="311"/>
        <v>0</v>
      </c>
      <c r="V582" s="177">
        <f t="shared" si="323"/>
        <v>0</v>
      </c>
      <c r="W582" s="178">
        <f t="shared" si="312"/>
        <v>0</v>
      </c>
      <c r="X582" s="177">
        <f t="shared" si="324"/>
        <v>0</v>
      </c>
      <c r="Y582" s="178">
        <f t="shared" si="313"/>
        <v>0</v>
      </c>
      <c r="Z582" s="177">
        <f t="shared" si="325"/>
        <v>0</v>
      </c>
      <c r="AA582" s="178">
        <f t="shared" si="314"/>
        <v>0</v>
      </c>
      <c r="AB582" s="177">
        <f t="shared" si="326"/>
        <v>0</v>
      </c>
      <c r="AC582" s="178">
        <f t="shared" si="315"/>
        <v>0</v>
      </c>
      <c r="AD582" s="177">
        <f t="shared" si="327"/>
        <v>0</v>
      </c>
      <c r="AE582" s="179">
        <f t="shared" si="316"/>
        <v>0</v>
      </c>
      <c r="AF582" s="177">
        <f t="shared" si="327"/>
        <v>0</v>
      </c>
      <c r="AG582" s="178">
        <f t="shared" si="317"/>
        <v>0</v>
      </c>
      <c r="AH582" s="220">
        <f t="shared" si="328"/>
        <v>0</v>
      </c>
      <c r="AI582" s="179">
        <f t="shared" si="318"/>
        <v>0</v>
      </c>
      <c r="AJ582" s="177">
        <f t="shared" si="329"/>
        <v>0</v>
      </c>
      <c r="AK582" s="178">
        <f t="shared" si="319"/>
        <v>0</v>
      </c>
      <c r="AL582" s="177">
        <f t="shared" si="330"/>
        <v>0</v>
      </c>
      <c r="AM582" s="178">
        <f t="shared" si="320"/>
        <v>0</v>
      </c>
      <c r="AN582" s="220">
        <f t="shared" si="331"/>
        <v>0</v>
      </c>
      <c r="AO582" s="117">
        <f t="shared" si="321"/>
        <v>0</v>
      </c>
    </row>
    <row r="583" spans="1:41" s="65" customFormat="1" ht="15" customHeight="1">
      <c r="A583" s="66">
        <v>28</v>
      </c>
      <c r="B583" s="42">
        <v>25472570</v>
      </c>
      <c r="C583" s="43" t="s">
        <v>558</v>
      </c>
      <c r="D583" s="74">
        <v>19</v>
      </c>
      <c r="E583" s="75">
        <v>2.5099999999999998</v>
      </c>
      <c r="F583" s="55">
        <v>19</v>
      </c>
      <c r="G583" s="75">
        <v>2.13</v>
      </c>
      <c r="H583" s="63">
        <v>608861.95877286361</v>
      </c>
      <c r="I583" s="63">
        <f t="shared" si="332"/>
        <v>627127.81753604952</v>
      </c>
      <c r="J583" s="64">
        <f t="shared" si="333"/>
        <v>783909.7719200619</v>
      </c>
      <c r="K583" s="243">
        <f t="shared" si="307"/>
        <v>0</v>
      </c>
      <c r="L583" s="238"/>
      <c r="M583" s="72">
        <v>1900</v>
      </c>
      <c r="N583" s="175">
        <f t="shared" si="334"/>
        <v>0</v>
      </c>
      <c r="O583" s="178">
        <f t="shared" si="308"/>
        <v>0</v>
      </c>
      <c r="P583" s="177">
        <f t="shared" si="335"/>
        <v>0</v>
      </c>
      <c r="Q583" s="178">
        <f t="shared" si="309"/>
        <v>0</v>
      </c>
      <c r="R583" s="177">
        <f t="shared" si="335"/>
        <v>0</v>
      </c>
      <c r="S583" s="178">
        <f t="shared" si="310"/>
        <v>0</v>
      </c>
      <c r="T583" s="177">
        <f t="shared" si="322"/>
        <v>0</v>
      </c>
      <c r="U583" s="179">
        <f t="shared" si="311"/>
        <v>0</v>
      </c>
      <c r="V583" s="177">
        <f t="shared" si="323"/>
        <v>0</v>
      </c>
      <c r="W583" s="178">
        <f t="shared" si="312"/>
        <v>0</v>
      </c>
      <c r="X583" s="177">
        <f t="shared" si="324"/>
        <v>0</v>
      </c>
      <c r="Y583" s="178">
        <f t="shared" si="313"/>
        <v>0</v>
      </c>
      <c r="Z583" s="177">
        <f t="shared" si="325"/>
        <v>0</v>
      </c>
      <c r="AA583" s="178">
        <f t="shared" si="314"/>
        <v>0</v>
      </c>
      <c r="AB583" s="177">
        <f t="shared" si="326"/>
        <v>0</v>
      </c>
      <c r="AC583" s="178">
        <f t="shared" si="315"/>
        <v>0</v>
      </c>
      <c r="AD583" s="177">
        <f t="shared" si="327"/>
        <v>0</v>
      </c>
      <c r="AE583" s="179">
        <f t="shared" si="316"/>
        <v>0</v>
      </c>
      <c r="AF583" s="177">
        <f t="shared" si="327"/>
        <v>0</v>
      </c>
      <c r="AG583" s="178">
        <f t="shared" si="317"/>
        <v>0</v>
      </c>
      <c r="AH583" s="220">
        <f t="shared" si="328"/>
        <v>0</v>
      </c>
      <c r="AI583" s="179">
        <f t="shared" si="318"/>
        <v>0</v>
      </c>
      <c r="AJ583" s="177">
        <f t="shared" si="329"/>
        <v>0</v>
      </c>
      <c r="AK583" s="178">
        <f t="shared" si="319"/>
        <v>0</v>
      </c>
      <c r="AL583" s="177">
        <f t="shared" si="330"/>
        <v>0</v>
      </c>
      <c r="AM583" s="178">
        <f t="shared" si="320"/>
        <v>0</v>
      </c>
      <c r="AN583" s="220">
        <f t="shared" si="331"/>
        <v>0</v>
      </c>
      <c r="AO583" s="117">
        <f t="shared" si="321"/>
        <v>0</v>
      </c>
    </row>
    <row r="584" spans="1:41" s="65" customFormat="1" ht="15" customHeight="1">
      <c r="A584" s="66">
        <v>29</v>
      </c>
      <c r="B584" s="42">
        <v>25472571</v>
      </c>
      <c r="C584" s="43" t="s">
        <v>559</v>
      </c>
      <c r="D584" s="74">
        <v>19</v>
      </c>
      <c r="E584" s="75">
        <v>2.6</v>
      </c>
      <c r="F584" s="55">
        <v>19</v>
      </c>
      <c r="G584" s="75">
        <v>1.82</v>
      </c>
      <c r="H584" s="63">
        <v>586217.34703690733</v>
      </c>
      <c r="I584" s="63">
        <f t="shared" si="332"/>
        <v>603803.86744801456</v>
      </c>
      <c r="J584" s="64">
        <f t="shared" si="333"/>
        <v>754754.83431001811</v>
      </c>
      <c r="K584" s="243">
        <f t="shared" si="307"/>
        <v>0</v>
      </c>
      <c r="L584" s="238"/>
      <c r="M584" s="72">
        <v>1900</v>
      </c>
      <c r="N584" s="175">
        <f t="shared" si="334"/>
        <v>0</v>
      </c>
      <c r="O584" s="178">
        <f t="shared" si="308"/>
        <v>0</v>
      </c>
      <c r="P584" s="177">
        <f t="shared" si="335"/>
        <v>0</v>
      </c>
      <c r="Q584" s="178">
        <f t="shared" si="309"/>
        <v>0</v>
      </c>
      <c r="R584" s="177">
        <f t="shared" si="335"/>
        <v>0</v>
      </c>
      <c r="S584" s="178">
        <f t="shared" si="310"/>
        <v>0</v>
      </c>
      <c r="T584" s="177">
        <f t="shared" si="322"/>
        <v>0</v>
      </c>
      <c r="U584" s="179">
        <f t="shared" si="311"/>
        <v>0</v>
      </c>
      <c r="V584" s="177">
        <f t="shared" si="323"/>
        <v>0</v>
      </c>
      <c r="W584" s="178">
        <f t="shared" si="312"/>
        <v>0</v>
      </c>
      <c r="X584" s="177">
        <f t="shared" si="324"/>
        <v>0</v>
      </c>
      <c r="Y584" s="178">
        <f t="shared" si="313"/>
        <v>0</v>
      </c>
      <c r="Z584" s="177">
        <f t="shared" si="325"/>
        <v>0</v>
      </c>
      <c r="AA584" s="178">
        <f t="shared" si="314"/>
        <v>0</v>
      </c>
      <c r="AB584" s="177">
        <f t="shared" si="326"/>
        <v>0</v>
      </c>
      <c r="AC584" s="178">
        <f t="shared" si="315"/>
        <v>0</v>
      </c>
      <c r="AD584" s="177">
        <f t="shared" si="327"/>
        <v>0</v>
      </c>
      <c r="AE584" s="179">
        <f t="shared" si="316"/>
        <v>0</v>
      </c>
      <c r="AF584" s="177">
        <f t="shared" si="327"/>
        <v>0</v>
      </c>
      <c r="AG584" s="178">
        <f t="shared" si="317"/>
        <v>0</v>
      </c>
      <c r="AH584" s="220">
        <f t="shared" si="328"/>
        <v>0</v>
      </c>
      <c r="AI584" s="179">
        <f t="shared" si="318"/>
        <v>0</v>
      </c>
      <c r="AJ584" s="177">
        <f t="shared" si="329"/>
        <v>0</v>
      </c>
      <c r="AK584" s="178">
        <f t="shared" si="319"/>
        <v>0</v>
      </c>
      <c r="AL584" s="177">
        <f t="shared" si="330"/>
        <v>0</v>
      </c>
      <c r="AM584" s="178">
        <f t="shared" si="320"/>
        <v>0</v>
      </c>
      <c r="AN584" s="220">
        <f t="shared" si="331"/>
        <v>0</v>
      </c>
      <c r="AO584" s="117">
        <f t="shared" si="321"/>
        <v>0</v>
      </c>
    </row>
    <row r="585" spans="1:41" s="65" customFormat="1" ht="15" customHeight="1">
      <c r="A585" s="66">
        <v>30</v>
      </c>
      <c r="B585" s="42">
        <v>25472572</v>
      </c>
      <c r="C585" s="43" t="s">
        <v>560</v>
      </c>
      <c r="D585" s="74">
        <v>19</v>
      </c>
      <c r="E585" s="75">
        <v>2.6</v>
      </c>
      <c r="F585" s="55">
        <v>19</v>
      </c>
      <c r="G585" s="75">
        <v>2</v>
      </c>
      <c r="H585" s="63">
        <v>615283.03398139693</v>
      </c>
      <c r="I585" s="63">
        <f t="shared" si="332"/>
        <v>633741.52500083891</v>
      </c>
      <c r="J585" s="64">
        <f t="shared" si="333"/>
        <v>792176.90625104855</v>
      </c>
      <c r="K585" s="243">
        <f t="shared" si="307"/>
        <v>0</v>
      </c>
      <c r="L585" s="238"/>
      <c r="M585" s="72">
        <v>1900</v>
      </c>
      <c r="N585" s="175">
        <f t="shared" si="334"/>
        <v>0</v>
      </c>
      <c r="O585" s="178">
        <f t="shared" si="308"/>
        <v>0</v>
      </c>
      <c r="P585" s="177">
        <f t="shared" si="335"/>
        <v>0</v>
      </c>
      <c r="Q585" s="178">
        <f t="shared" si="309"/>
        <v>0</v>
      </c>
      <c r="R585" s="177">
        <f t="shared" si="335"/>
        <v>0</v>
      </c>
      <c r="S585" s="178">
        <f t="shared" si="310"/>
        <v>0</v>
      </c>
      <c r="T585" s="177">
        <f t="shared" si="322"/>
        <v>0</v>
      </c>
      <c r="U585" s="179">
        <f t="shared" si="311"/>
        <v>0</v>
      </c>
      <c r="V585" s="177">
        <f t="shared" si="323"/>
        <v>0</v>
      </c>
      <c r="W585" s="178">
        <f t="shared" si="312"/>
        <v>0</v>
      </c>
      <c r="X585" s="177">
        <f t="shared" si="324"/>
        <v>0</v>
      </c>
      <c r="Y585" s="178">
        <f t="shared" si="313"/>
        <v>0</v>
      </c>
      <c r="Z585" s="177">
        <f t="shared" si="325"/>
        <v>0</v>
      </c>
      <c r="AA585" s="178">
        <f t="shared" si="314"/>
        <v>0</v>
      </c>
      <c r="AB585" s="177">
        <f t="shared" si="326"/>
        <v>0</v>
      </c>
      <c r="AC585" s="178">
        <f t="shared" si="315"/>
        <v>0</v>
      </c>
      <c r="AD585" s="177">
        <f t="shared" si="327"/>
        <v>0</v>
      </c>
      <c r="AE585" s="179">
        <f t="shared" si="316"/>
        <v>0</v>
      </c>
      <c r="AF585" s="177">
        <f t="shared" si="327"/>
        <v>0</v>
      </c>
      <c r="AG585" s="178">
        <f t="shared" si="317"/>
        <v>0</v>
      </c>
      <c r="AH585" s="220">
        <f t="shared" si="328"/>
        <v>0</v>
      </c>
      <c r="AI585" s="179">
        <f t="shared" si="318"/>
        <v>0</v>
      </c>
      <c r="AJ585" s="177">
        <f t="shared" si="329"/>
        <v>0</v>
      </c>
      <c r="AK585" s="178">
        <f t="shared" si="319"/>
        <v>0</v>
      </c>
      <c r="AL585" s="177">
        <f t="shared" si="330"/>
        <v>0</v>
      </c>
      <c r="AM585" s="178">
        <f t="shared" si="320"/>
        <v>0</v>
      </c>
      <c r="AN585" s="220">
        <f t="shared" si="331"/>
        <v>0</v>
      </c>
      <c r="AO585" s="117">
        <f t="shared" si="321"/>
        <v>0</v>
      </c>
    </row>
    <row r="586" spans="1:41" s="65" customFormat="1" ht="15" customHeight="1">
      <c r="A586" s="66">
        <v>31</v>
      </c>
      <c r="B586" s="42">
        <v>25472573</v>
      </c>
      <c r="C586" s="43" t="s">
        <v>561</v>
      </c>
      <c r="D586" s="74">
        <v>37</v>
      </c>
      <c r="E586" s="75">
        <v>2.0099999999999998</v>
      </c>
      <c r="F586" s="55">
        <v>19</v>
      </c>
      <c r="G586" s="75">
        <v>2</v>
      </c>
      <c r="H586" s="63">
        <v>698522.71233216953</v>
      </c>
      <c r="I586" s="63">
        <f t="shared" si="332"/>
        <v>719478.39370213461</v>
      </c>
      <c r="J586" s="64">
        <f t="shared" si="333"/>
        <v>899347.99212766823</v>
      </c>
      <c r="K586" s="243">
        <f t="shared" si="307"/>
        <v>0</v>
      </c>
      <c r="L586" s="238"/>
      <c r="M586" s="72">
        <v>1600</v>
      </c>
      <c r="N586" s="175">
        <f t="shared" si="334"/>
        <v>0</v>
      </c>
      <c r="O586" s="178">
        <f t="shared" si="308"/>
        <v>0</v>
      </c>
      <c r="P586" s="177">
        <f t="shared" si="335"/>
        <v>0</v>
      </c>
      <c r="Q586" s="178">
        <f t="shared" si="309"/>
        <v>0</v>
      </c>
      <c r="R586" s="177">
        <f t="shared" si="335"/>
        <v>0</v>
      </c>
      <c r="S586" s="178">
        <f t="shared" si="310"/>
        <v>0</v>
      </c>
      <c r="T586" s="177">
        <f t="shared" si="322"/>
        <v>0</v>
      </c>
      <c r="U586" s="179">
        <f t="shared" si="311"/>
        <v>0</v>
      </c>
      <c r="V586" s="177">
        <f t="shared" si="323"/>
        <v>0</v>
      </c>
      <c r="W586" s="178">
        <f t="shared" si="312"/>
        <v>0</v>
      </c>
      <c r="X586" s="177">
        <f t="shared" si="324"/>
        <v>0</v>
      </c>
      <c r="Y586" s="178">
        <f t="shared" si="313"/>
        <v>0</v>
      </c>
      <c r="Z586" s="177">
        <f t="shared" si="325"/>
        <v>0</v>
      </c>
      <c r="AA586" s="178">
        <f t="shared" si="314"/>
        <v>0</v>
      </c>
      <c r="AB586" s="177">
        <f t="shared" si="326"/>
        <v>0</v>
      </c>
      <c r="AC586" s="178">
        <f t="shared" si="315"/>
        <v>0</v>
      </c>
      <c r="AD586" s="177">
        <f t="shared" si="327"/>
        <v>0</v>
      </c>
      <c r="AE586" s="179">
        <f t="shared" si="316"/>
        <v>0</v>
      </c>
      <c r="AF586" s="177">
        <f t="shared" si="327"/>
        <v>0</v>
      </c>
      <c r="AG586" s="178">
        <f t="shared" si="317"/>
        <v>0</v>
      </c>
      <c r="AH586" s="220">
        <f t="shared" si="328"/>
        <v>0</v>
      </c>
      <c r="AI586" s="179">
        <f t="shared" si="318"/>
        <v>0</v>
      </c>
      <c r="AJ586" s="177">
        <f t="shared" si="329"/>
        <v>0</v>
      </c>
      <c r="AK586" s="178">
        <f t="shared" si="319"/>
        <v>0</v>
      </c>
      <c r="AL586" s="177">
        <f t="shared" si="330"/>
        <v>0</v>
      </c>
      <c r="AM586" s="178">
        <f t="shared" si="320"/>
        <v>0</v>
      </c>
      <c r="AN586" s="220">
        <f t="shared" si="331"/>
        <v>0</v>
      </c>
      <c r="AO586" s="117">
        <f t="shared" si="321"/>
        <v>0</v>
      </c>
    </row>
    <row r="587" spans="1:41" s="65" customFormat="1" ht="15" customHeight="1">
      <c r="A587" s="66">
        <v>32</v>
      </c>
      <c r="B587" s="42">
        <v>25472574</v>
      </c>
      <c r="C587" s="43" t="s">
        <v>562</v>
      </c>
      <c r="D587" s="74">
        <v>37</v>
      </c>
      <c r="E587" s="75">
        <v>2.0099999999999998</v>
      </c>
      <c r="F587" s="55">
        <v>19</v>
      </c>
      <c r="G587" s="75">
        <v>2.13</v>
      </c>
      <c r="H587" s="63">
        <v>718991.58844305924</v>
      </c>
      <c r="I587" s="63">
        <f t="shared" si="332"/>
        <v>740561.33609635103</v>
      </c>
      <c r="J587" s="64">
        <f t="shared" si="333"/>
        <v>925701.67012043879</v>
      </c>
      <c r="K587" s="243">
        <f t="shared" ref="K587:K650" si="336">L587/1.1</f>
        <v>0</v>
      </c>
      <c r="L587" s="238"/>
      <c r="M587" s="72">
        <v>1600</v>
      </c>
      <c r="N587" s="175">
        <f t="shared" si="334"/>
        <v>0</v>
      </c>
      <c r="O587" s="178">
        <f t="shared" si="308"/>
        <v>0</v>
      </c>
      <c r="P587" s="177">
        <f t="shared" si="335"/>
        <v>0</v>
      </c>
      <c r="Q587" s="178">
        <f t="shared" si="309"/>
        <v>0</v>
      </c>
      <c r="R587" s="177">
        <f t="shared" si="335"/>
        <v>0</v>
      </c>
      <c r="S587" s="178">
        <f t="shared" si="310"/>
        <v>0</v>
      </c>
      <c r="T587" s="177">
        <f t="shared" si="322"/>
        <v>0</v>
      </c>
      <c r="U587" s="179">
        <f t="shared" si="311"/>
        <v>0</v>
      </c>
      <c r="V587" s="177">
        <f t="shared" si="323"/>
        <v>0</v>
      </c>
      <c r="W587" s="178">
        <f t="shared" si="312"/>
        <v>0</v>
      </c>
      <c r="X587" s="177">
        <f t="shared" si="324"/>
        <v>0</v>
      </c>
      <c r="Y587" s="178">
        <f t="shared" si="313"/>
        <v>0</v>
      </c>
      <c r="Z587" s="177">
        <f t="shared" si="325"/>
        <v>0</v>
      </c>
      <c r="AA587" s="178">
        <f t="shared" si="314"/>
        <v>0</v>
      </c>
      <c r="AB587" s="177">
        <f t="shared" si="326"/>
        <v>0</v>
      </c>
      <c r="AC587" s="178">
        <f t="shared" si="315"/>
        <v>0</v>
      </c>
      <c r="AD587" s="177">
        <f t="shared" si="327"/>
        <v>0</v>
      </c>
      <c r="AE587" s="179">
        <f t="shared" si="316"/>
        <v>0</v>
      </c>
      <c r="AF587" s="177">
        <f t="shared" si="327"/>
        <v>0</v>
      </c>
      <c r="AG587" s="178">
        <f t="shared" si="317"/>
        <v>0</v>
      </c>
      <c r="AH587" s="220">
        <f t="shared" si="328"/>
        <v>0</v>
      </c>
      <c r="AI587" s="179">
        <f t="shared" si="318"/>
        <v>0</v>
      </c>
      <c r="AJ587" s="177">
        <f t="shared" si="329"/>
        <v>0</v>
      </c>
      <c r="AK587" s="178">
        <f t="shared" si="319"/>
        <v>0</v>
      </c>
      <c r="AL587" s="177">
        <f t="shared" si="330"/>
        <v>0</v>
      </c>
      <c r="AM587" s="178">
        <f t="shared" si="320"/>
        <v>0</v>
      </c>
      <c r="AN587" s="220">
        <f t="shared" si="331"/>
        <v>0</v>
      </c>
      <c r="AO587" s="117">
        <f t="shared" si="321"/>
        <v>0</v>
      </c>
    </row>
    <row r="588" spans="1:41" s="65" customFormat="1" ht="15" customHeight="1">
      <c r="A588" s="66">
        <v>33</v>
      </c>
      <c r="B588" s="42">
        <v>25472575</v>
      </c>
      <c r="C588" s="43" t="s">
        <v>563</v>
      </c>
      <c r="D588" s="74">
        <v>37</v>
      </c>
      <c r="E588" s="75">
        <v>2.0099999999999998</v>
      </c>
      <c r="F588" s="55">
        <v>19</v>
      </c>
      <c r="G588" s="75">
        <v>2.5099999999999998</v>
      </c>
      <c r="H588" s="63">
        <v>793639.29588160617</v>
      </c>
      <c r="I588" s="63">
        <f t="shared" si="332"/>
        <v>817448.47475805436</v>
      </c>
      <c r="J588" s="64">
        <f t="shared" si="333"/>
        <v>1021810.5934475679</v>
      </c>
      <c r="K588" s="243">
        <f t="shared" si="336"/>
        <v>0</v>
      </c>
      <c r="L588" s="238"/>
      <c r="M588" s="72">
        <v>1700</v>
      </c>
      <c r="N588" s="175">
        <f t="shared" si="334"/>
        <v>0</v>
      </c>
      <c r="O588" s="178">
        <f t="shared" ref="O588:O651" si="337">L588-L588*10/100</f>
        <v>0</v>
      </c>
      <c r="P588" s="177">
        <f t="shared" si="335"/>
        <v>0</v>
      </c>
      <c r="Q588" s="178">
        <f t="shared" ref="Q588:Q651" si="338">L588-L588*11/100</f>
        <v>0</v>
      </c>
      <c r="R588" s="177">
        <f t="shared" si="335"/>
        <v>0</v>
      </c>
      <c r="S588" s="178">
        <f t="shared" ref="S588:S651" si="339">L588-L588*12/100</f>
        <v>0</v>
      </c>
      <c r="T588" s="177">
        <f t="shared" si="322"/>
        <v>0</v>
      </c>
      <c r="U588" s="179">
        <f t="shared" ref="U588:U651" si="340">L588-L588*13/100</f>
        <v>0</v>
      </c>
      <c r="V588" s="177">
        <f t="shared" si="323"/>
        <v>0</v>
      </c>
      <c r="W588" s="178">
        <f t="shared" ref="W588:W651" si="341">L588-L588*14/100</f>
        <v>0</v>
      </c>
      <c r="X588" s="177">
        <f t="shared" si="324"/>
        <v>0</v>
      </c>
      <c r="Y588" s="178">
        <f t="shared" ref="Y588:Y651" si="342">L588-L588*15/100</f>
        <v>0</v>
      </c>
      <c r="Z588" s="177">
        <f t="shared" si="325"/>
        <v>0</v>
      </c>
      <c r="AA588" s="178">
        <f t="shared" ref="AA588:AA651" si="343">L588-L588*16/100</f>
        <v>0</v>
      </c>
      <c r="AB588" s="177">
        <f t="shared" si="326"/>
        <v>0</v>
      </c>
      <c r="AC588" s="178">
        <f t="shared" ref="AC588:AC651" si="344">L588-L588*17/100</f>
        <v>0</v>
      </c>
      <c r="AD588" s="177">
        <f t="shared" si="327"/>
        <v>0</v>
      </c>
      <c r="AE588" s="179">
        <f t="shared" ref="AE588:AE651" si="345">L588-L588*18/100</f>
        <v>0</v>
      </c>
      <c r="AF588" s="177">
        <f t="shared" si="327"/>
        <v>0</v>
      </c>
      <c r="AG588" s="178">
        <f t="shared" ref="AG588:AG651" si="346">L588-L588*19/100</f>
        <v>0</v>
      </c>
      <c r="AH588" s="220">
        <f t="shared" si="328"/>
        <v>0</v>
      </c>
      <c r="AI588" s="179">
        <f t="shared" ref="AI588:AI651" si="347">L588-L588*20/100</f>
        <v>0</v>
      </c>
      <c r="AJ588" s="177">
        <f t="shared" si="329"/>
        <v>0</v>
      </c>
      <c r="AK588" s="178">
        <f t="shared" ref="AK588:AK651" si="348">L588-L588*21/100</f>
        <v>0</v>
      </c>
      <c r="AL588" s="177">
        <f t="shared" si="330"/>
        <v>0</v>
      </c>
      <c r="AM588" s="178">
        <f t="shared" ref="AM588:AM651" si="349">L588-L588*22/100</f>
        <v>0</v>
      </c>
      <c r="AN588" s="220">
        <f t="shared" si="331"/>
        <v>0</v>
      </c>
      <c r="AO588" s="117">
        <f t="shared" ref="AO588:AO651" si="350">L588-L588*23/100</f>
        <v>0</v>
      </c>
    </row>
    <row r="589" spans="1:41" s="65" customFormat="1" ht="15" customHeight="1">
      <c r="A589" s="66">
        <v>34</v>
      </c>
      <c r="B589" s="42">
        <v>25472576</v>
      </c>
      <c r="C589" s="43" t="s">
        <v>564</v>
      </c>
      <c r="D589" s="74">
        <v>37</v>
      </c>
      <c r="E589" s="75">
        <v>2.06</v>
      </c>
      <c r="F589" s="55">
        <v>19</v>
      </c>
      <c r="G589" s="75">
        <v>2.13</v>
      </c>
      <c r="H589" s="63">
        <v>743666.27848169534</v>
      </c>
      <c r="I589" s="63">
        <f t="shared" si="332"/>
        <v>765976.26683614624</v>
      </c>
      <c r="J589" s="64">
        <f t="shared" si="333"/>
        <v>957470.33354518272</v>
      </c>
      <c r="K589" s="243">
        <f t="shared" si="336"/>
        <v>0</v>
      </c>
      <c r="L589" s="238"/>
      <c r="M589" s="72">
        <v>1600</v>
      </c>
      <c r="N589" s="175">
        <f t="shared" si="334"/>
        <v>0</v>
      </c>
      <c r="O589" s="178">
        <f t="shared" si="337"/>
        <v>0</v>
      </c>
      <c r="P589" s="177">
        <f t="shared" si="335"/>
        <v>0</v>
      </c>
      <c r="Q589" s="178">
        <f t="shared" si="338"/>
        <v>0</v>
      </c>
      <c r="R589" s="177">
        <f t="shared" si="335"/>
        <v>0</v>
      </c>
      <c r="S589" s="178">
        <f t="shared" si="339"/>
        <v>0</v>
      </c>
      <c r="T589" s="177">
        <f t="shared" si="322"/>
        <v>0</v>
      </c>
      <c r="U589" s="179">
        <f t="shared" si="340"/>
        <v>0</v>
      </c>
      <c r="V589" s="177">
        <f t="shared" si="323"/>
        <v>0</v>
      </c>
      <c r="W589" s="178">
        <f t="shared" si="341"/>
        <v>0</v>
      </c>
      <c r="X589" s="177">
        <f t="shared" si="324"/>
        <v>0</v>
      </c>
      <c r="Y589" s="178">
        <f t="shared" si="342"/>
        <v>0</v>
      </c>
      <c r="Z589" s="177">
        <f t="shared" si="325"/>
        <v>0</v>
      </c>
      <c r="AA589" s="178">
        <f t="shared" si="343"/>
        <v>0</v>
      </c>
      <c r="AB589" s="177">
        <f t="shared" si="326"/>
        <v>0</v>
      </c>
      <c r="AC589" s="178">
        <f t="shared" si="344"/>
        <v>0</v>
      </c>
      <c r="AD589" s="177">
        <f t="shared" si="327"/>
        <v>0</v>
      </c>
      <c r="AE589" s="179">
        <f t="shared" si="345"/>
        <v>0</v>
      </c>
      <c r="AF589" s="177">
        <f t="shared" si="327"/>
        <v>0</v>
      </c>
      <c r="AG589" s="178">
        <f t="shared" si="346"/>
        <v>0</v>
      </c>
      <c r="AH589" s="220">
        <f t="shared" si="328"/>
        <v>0</v>
      </c>
      <c r="AI589" s="179">
        <f t="shared" si="347"/>
        <v>0</v>
      </c>
      <c r="AJ589" s="177">
        <f t="shared" si="329"/>
        <v>0</v>
      </c>
      <c r="AK589" s="178">
        <f t="shared" si="348"/>
        <v>0</v>
      </c>
      <c r="AL589" s="177">
        <f t="shared" si="330"/>
        <v>0</v>
      </c>
      <c r="AM589" s="178">
        <f t="shared" si="349"/>
        <v>0</v>
      </c>
      <c r="AN589" s="220">
        <f t="shared" si="331"/>
        <v>0</v>
      </c>
      <c r="AO589" s="117">
        <f t="shared" si="350"/>
        <v>0</v>
      </c>
    </row>
    <row r="590" spans="1:41" s="65" customFormat="1" ht="15" customHeight="1">
      <c r="A590" s="66">
        <v>35</v>
      </c>
      <c r="B590" s="42">
        <v>25472577</v>
      </c>
      <c r="C590" s="43" t="s">
        <v>565</v>
      </c>
      <c r="D590" s="74">
        <v>37</v>
      </c>
      <c r="E590" s="75">
        <v>2.06</v>
      </c>
      <c r="F590" s="55">
        <v>19</v>
      </c>
      <c r="G590" s="75">
        <v>2.5099999999999998</v>
      </c>
      <c r="H590" s="63">
        <v>818995.44396750221</v>
      </c>
      <c r="I590" s="63">
        <f t="shared" si="332"/>
        <v>843565.30728652736</v>
      </c>
      <c r="J590" s="64">
        <f t="shared" si="333"/>
        <v>1054456.6341081592</v>
      </c>
      <c r="K590" s="243">
        <f t="shared" si="336"/>
        <v>0</v>
      </c>
      <c r="L590" s="238"/>
      <c r="M590" s="72">
        <v>1700</v>
      </c>
      <c r="N590" s="175">
        <f t="shared" si="334"/>
        <v>0</v>
      </c>
      <c r="O590" s="178">
        <f t="shared" si="337"/>
        <v>0</v>
      </c>
      <c r="P590" s="177">
        <f t="shared" si="335"/>
        <v>0</v>
      </c>
      <c r="Q590" s="178">
        <f t="shared" si="338"/>
        <v>0</v>
      </c>
      <c r="R590" s="177">
        <f t="shared" si="335"/>
        <v>0</v>
      </c>
      <c r="S590" s="178">
        <f t="shared" si="339"/>
        <v>0</v>
      </c>
      <c r="T590" s="177">
        <f t="shared" si="322"/>
        <v>0</v>
      </c>
      <c r="U590" s="179">
        <f t="shared" si="340"/>
        <v>0</v>
      </c>
      <c r="V590" s="177">
        <f t="shared" si="323"/>
        <v>0</v>
      </c>
      <c r="W590" s="178">
        <f t="shared" si="341"/>
        <v>0</v>
      </c>
      <c r="X590" s="177">
        <f t="shared" si="324"/>
        <v>0</v>
      </c>
      <c r="Y590" s="178">
        <f t="shared" si="342"/>
        <v>0</v>
      </c>
      <c r="Z590" s="177">
        <f t="shared" si="325"/>
        <v>0</v>
      </c>
      <c r="AA590" s="178">
        <f t="shared" si="343"/>
        <v>0</v>
      </c>
      <c r="AB590" s="177">
        <f t="shared" si="326"/>
        <v>0</v>
      </c>
      <c r="AC590" s="178">
        <f t="shared" si="344"/>
        <v>0</v>
      </c>
      <c r="AD590" s="177">
        <f t="shared" si="327"/>
        <v>0</v>
      </c>
      <c r="AE590" s="179">
        <f t="shared" si="345"/>
        <v>0</v>
      </c>
      <c r="AF590" s="177">
        <f t="shared" si="327"/>
        <v>0</v>
      </c>
      <c r="AG590" s="178">
        <f t="shared" si="346"/>
        <v>0</v>
      </c>
      <c r="AH590" s="220">
        <f t="shared" si="328"/>
        <v>0</v>
      </c>
      <c r="AI590" s="179">
        <f t="shared" si="347"/>
        <v>0</v>
      </c>
      <c r="AJ590" s="177">
        <f t="shared" si="329"/>
        <v>0</v>
      </c>
      <c r="AK590" s="178">
        <f t="shared" si="348"/>
        <v>0</v>
      </c>
      <c r="AL590" s="177">
        <f t="shared" si="330"/>
        <v>0</v>
      </c>
      <c r="AM590" s="178">
        <f t="shared" si="349"/>
        <v>0</v>
      </c>
      <c r="AN590" s="220">
        <f t="shared" si="331"/>
        <v>0</v>
      </c>
      <c r="AO590" s="117">
        <f t="shared" si="350"/>
        <v>0</v>
      </c>
    </row>
    <row r="591" spans="1:41" s="65" customFormat="1" ht="15" customHeight="1">
      <c r="A591" s="66">
        <v>36</v>
      </c>
      <c r="B591" s="42">
        <v>25472578</v>
      </c>
      <c r="C591" s="43" t="s">
        <v>566</v>
      </c>
      <c r="D591" s="74">
        <v>37</v>
      </c>
      <c r="E591" s="75">
        <v>2.25</v>
      </c>
      <c r="F591" s="55">
        <v>19</v>
      </c>
      <c r="G591" s="75">
        <v>2.13</v>
      </c>
      <c r="H591" s="63">
        <v>848183.30607623502</v>
      </c>
      <c r="I591" s="63">
        <f t="shared" si="332"/>
        <v>873628.80525852204</v>
      </c>
      <c r="J591" s="64">
        <f t="shared" si="333"/>
        <v>1092036.0065731525</v>
      </c>
      <c r="K591" s="243">
        <f t="shared" si="336"/>
        <v>0</v>
      </c>
      <c r="L591" s="238"/>
      <c r="M591" s="72">
        <v>1700</v>
      </c>
      <c r="N591" s="175">
        <f t="shared" si="334"/>
        <v>0</v>
      </c>
      <c r="O591" s="178">
        <f t="shared" si="337"/>
        <v>0</v>
      </c>
      <c r="P591" s="177">
        <f t="shared" si="335"/>
        <v>0</v>
      </c>
      <c r="Q591" s="178">
        <f t="shared" si="338"/>
        <v>0</v>
      </c>
      <c r="R591" s="177">
        <f t="shared" si="335"/>
        <v>0</v>
      </c>
      <c r="S591" s="178">
        <f t="shared" si="339"/>
        <v>0</v>
      </c>
      <c r="T591" s="177">
        <f t="shared" si="322"/>
        <v>0</v>
      </c>
      <c r="U591" s="179">
        <f t="shared" si="340"/>
        <v>0</v>
      </c>
      <c r="V591" s="177">
        <f t="shared" si="323"/>
        <v>0</v>
      </c>
      <c r="W591" s="178">
        <f t="shared" si="341"/>
        <v>0</v>
      </c>
      <c r="X591" s="177">
        <f t="shared" si="324"/>
        <v>0</v>
      </c>
      <c r="Y591" s="178">
        <f t="shared" si="342"/>
        <v>0</v>
      </c>
      <c r="Z591" s="177">
        <f t="shared" si="325"/>
        <v>0</v>
      </c>
      <c r="AA591" s="178">
        <f t="shared" si="343"/>
        <v>0</v>
      </c>
      <c r="AB591" s="177">
        <f t="shared" si="326"/>
        <v>0</v>
      </c>
      <c r="AC591" s="178">
        <f t="shared" si="344"/>
        <v>0</v>
      </c>
      <c r="AD591" s="177">
        <f t="shared" si="327"/>
        <v>0</v>
      </c>
      <c r="AE591" s="179">
        <f t="shared" si="345"/>
        <v>0</v>
      </c>
      <c r="AF591" s="177">
        <f t="shared" si="327"/>
        <v>0</v>
      </c>
      <c r="AG591" s="178">
        <f t="shared" si="346"/>
        <v>0</v>
      </c>
      <c r="AH591" s="220">
        <f t="shared" si="328"/>
        <v>0</v>
      </c>
      <c r="AI591" s="179">
        <f t="shared" si="347"/>
        <v>0</v>
      </c>
      <c r="AJ591" s="177">
        <f t="shared" si="329"/>
        <v>0</v>
      </c>
      <c r="AK591" s="178">
        <f t="shared" si="348"/>
        <v>0</v>
      </c>
      <c r="AL591" s="177">
        <f t="shared" si="330"/>
        <v>0</v>
      </c>
      <c r="AM591" s="178">
        <f t="shared" si="349"/>
        <v>0</v>
      </c>
      <c r="AN591" s="220">
        <f t="shared" si="331"/>
        <v>0</v>
      </c>
      <c r="AO591" s="117">
        <f t="shared" si="350"/>
        <v>0</v>
      </c>
    </row>
    <row r="592" spans="1:41" s="65" customFormat="1" ht="15" customHeight="1">
      <c r="A592" s="66">
        <v>37</v>
      </c>
      <c r="B592" s="42">
        <v>25472579</v>
      </c>
      <c r="C592" s="43" t="s">
        <v>567</v>
      </c>
      <c r="D592" s="74">
        <v>37</v>
      </c>
      <c r="E592" s="75">
        <v>2.25</v>
      </c>
      <c r="F592" s="55">
        <v>19</v>
      </c>
      <c r="G592" s="75">
        <v>2.5099999999999998</v>
      </c>
      <c r="H592" s="63">
        <v>921095.50537553057</v>
      </c>
      <c r="I592" s="63">
        <f t="shared" si="332"/>
        <v>948728.37053679652</v>
      </c>
      <c r="J592" s="64">
        <f t="shared" si="333"/>
        <v>1185910.4631709955</v>
      </c>
      <c r="K592" s="243">
        <f t="shared" si="336"/>
        <v>0</v>
      </c>
      <c r="L592" s="238"/>
      <c r="M592" s="72">
        <v>1700</v>
      </c>
      <c r="N592" s="175">
        <f t="shared" si="334"/>
        <v>0</v>
      </c>
      <c r="O592" s="178">
        <f t="shared" si="337"/>
        <v>0</v>
      </c>
      <c r="P592" s="177">
        <f t="shared" si="335"/>
        <v>0</v>
      </c>
      <c r="Q592" s="178">
        <f t="shared" si="338"/>
        <v>0</v>
      </c>
      <c r="R592" s="177">
        <f t="shared" si="335"/>
        <v>0</v>
      </c>
      <c r="S592" s="178">
        <f t="shared" si="339"/>
        <v>0</v>
      </c>
      <c r="T592" s="177">
        <f t="shared" si="322"/>
        <v>0</v>
      </c>
      <c r="U592" s="179">
        <f t="shared" si="340"/>
        <v>0</v>
      </c>
      <c r="V592" s="177">
        <f t="shared" si="323"/>
        <v>0</v>
      </c>
      <c r="W592" s="178">
        <f t="shared" si="341"/>
        <v>0</v>
      </c>
      <c r="X592" s="177">
        <f t="shared" si="324"/>
        <v>0</v>
      </c>
      <c r="Y592" s="178">
        <f t="shared" si="342"/>
        <v>0</v>
      </c>
      <c r="Z592" s="177">
        <f t="shared" si="325"/>
        <v>0</v>
      </c>
      <c r="AA592" s="178">
        <f t="shared" si="343"/>
        <v>0</v>
      </c>
      <c r="AB592" s="177">
        <f t="shared" si="326"/>
        <v>0</v>
      </c>
      <c r="AC592" s="178">
        <f t="shared" si="344"/>
        <v>0</v>
      </c>
      <c r="AD592" s="177">
        <f t="shared" si="327"/>
        <v>0</v>
      </c>
      <c r="AE592" s="179">
        <f t="shared" si="345"/>
        <v>0</v>
      </c>
      <c r="AF592" s="177">
        <f t="shared" si="327"/>
        <v>0</v>
      </c>
      <c r="AG592" s="178">
        <f t="shared" si="346"/>
        <v>0</v>
      </c>
      <c r="AH592" s="220">
        <f t="shared" si="328"/>
        <v>0</v>
      </c>
      <c r="AI592" s="179">
        <f t="shared" si="347"/>
        <v>0</v>
      </c>
      <c r="AJ592" s="177">
        <f t="shared" si="329"/>
        <v>0</v>
      </c>
      <c r="AK592" s="178">
        <f t="shared" si="348"/>
        <v>0</v>
      </c>
      <c r="AL592" s="177">
        <f t="shared" si="330"/>
        <v>0</v>
      </c>
      <c r="AM592" s="178">
        <f t="shared" si="349"/>
        <v>0</v>
      </c>
      <c r="AN592" s="220">
        <f t="shared" si="331"/>
        <v>0</v>
      </c>
      <c r="AO592" s="117">
        <f t="shared" si="350"/>
        <v>0</v>
      </c>
    </row>
    <row r="593" spans="1:41" s="65" customFormat="1" ht="15" customHeight="1">
      <c r="A593" s="66">
        <v>38</v>
      </c>
      <c r="B593" s="42">
        <v>25472580</v>
      </c>
      <c r="C593" s="43" t="s">
        <v>568</v>
      </c>
      <c r="D593" s="74">
        <v>37</v>
      </c>
      <c r="E593" s="75">
        <v>2.25</v>
      </c>
      <c r="F593" s="55">
        <v>37</v>
      </c>
      <c r="G593" s="75">
        <v>2.0099999999999998</v>
      </c>
      <c r="H593" s="63">
        <v>987724.46612902661</v>
      </c>
      <c r="I593" s="63">
        <f t="shared" si="332"/>
        <v>1017356.2001128974</v>
      </c>
      <c r="J593" s="64">
        <f t="shared" si="333"/>
        <v>1271695.2501411217</v>
      </c>
      <c r="K593" s="243">
        <f t="shared" si="336"/>
        <v>0</v>
      </c>
      <c r="L593" s="238"/>
      <c r="M593" s="72">
        <v>1800</v>
      </c>
      <c r="N593" s="175">
        <f t="shared" si="334"/>
        <v>0</v>
      </c>
      <c r="O593" s="178">
        <f t="shared" si="337"/>
        <v>0</v>
      </c>
      <c r="P593" s="177">
        <f t="shared" si="335"/>
        <v>0</v>
      </c>
      <c r="Q593" s="178">
        <f t="shared" si="338"/>
        <v>0</v>
      </c>
      <c r="R593" s="177">
        <f t="shared" si="335"/>
        <v>0</v>
      </c>
      <c r="S593" s="178">
        <f t="shared" si="339"/>
        <v>0</v>
      </c>
      <c r="T593" s="177">
        <f t="shared" si="322"/>
        <v>0</v>
      </c>
      <c r="U593" s="179">
        <f t="shared" si="340"/>
        <v>0</v>
      </c>
      <c r="V593" s="177">
        <f t="shared" si="323"/>
        <v>0</v>
      </c>
      <c r="W593" s="178">
        <f t="shared" si="341"/>
        <v>0</v>
      </c>
      <c r="X593" s="177">
        <f t="shared" si="324"/>
        <v>0</v>
      </c>
      <c r="Y593" s="178">
        <f t="shared" si="342"/>
        <v>0</v>
      </c>
      <c r="Z593" s="177">
        <f t="shared" si="325"/>
        <v>0</v>
      </c>
      <c r="AA593" s="178">
        <f t="shared" si="343"/>
        <v>0</v>
      </c>
      <c r="AB593" s="177">
        <f t="shared" si="326"/>
        <v>0</v>
      </c>
      <c r="AC593" s="178">
        <f t="shared" si="344"/>
        <v>0</v>
      </c>
      <c r="AD593" s="177">
        <f t="shared" si="327"/>
        <v>0</v>
      </c>
      <c r="AE593" s="179">
        <f t="shared" si="345"/>
        <v>0</v>
      </c>
      <c r="AF593" s="177">
        <f t="shared" si="327"/>
        <v>0</v>
      </c>
      <c r="AG593" s="178">
        <f t="shared" si="346"/>
        <v>0</v>
      </c>
      <c r="AH593" s="220">
        <f t="shared" si="328"/>
        <v>0</v>
      </c>
      <c r="AI593" s="179">
        <f t="shared" si="347"/>
        <v>0</v>
      </c>
      <c r="AJ593" s="177">
        <f t="shared" si="329"/>
        <v>0</v>
      </c>
      <c r="AK593" s="178">
        <f t="shared" si="348"/>
        <v>0</v>
      </c>
      <c r="AL593" s="177">
        <f t="shared" si="330"/>
        <v>0</v>
      </c>
      <c r="AM593" s="178">
        <f t="shared" si="349"/>
        <v>0</v>
      </c>
      <c r="AN593" s="220">
        <f t="shared" si="331"/>
        <v>0</v>
      </c>
      <c r="AO593" s="117">
        <f t="shared" si="350"/>
        <v>0</v>
      </c>
    </row>
    <row r="594" spans="1:41" s="65" customFormat="1" ht="15" customHeight="1">
      <c r="A594" s="66">
        <v>39</v>
      </c>
      <c r="B594" s="42">
        <v>25472581</v>
      </c>
      <c r="C594" s="43" t="s">
        <v>569</v>
      </c>
      <c r="D594" s="74">
        <v>37</v>
      </c>
      <c r="E594" s="75">
        <v>2.5099999999999998</v>
      </c>
      <c r="F594" s="55">
        <v>19</v>
      </c>
      <c r="G594" s="75">
        <v>2.5099999999999998</v>
      </c>
      <c r="H594" s="63">
        <v>1077766.7425112072</v>
      </c>
      <c r="I594" s="63">
        <f t="shared" si="332"/>
        <v>1110099.7447865435</v>
      </c>
      <c r="J594" s="64">
        <f t="shared" si="333"/>
        <v>1387624.6809831792</v>
      </c>
      <c r="K594" s="243">
        <f t="shared" si="336"/>
        <v>0</v>
      </c>
      <c r="L594" s="238"/>
      <c r="M594" s="72">
        <v>1900</v>
      </c>
      <c r="N594" s="175">
        <f t="shared" si="334"/>
        <v>0</v>
      </c>
      <c r="O594" s="178">
        <f t="shared" si="337"/>
        <v>0</v>
      </c>
      <c r="P594" s="177">
        <f t="shared" si="335"/>
        <v>0</v>
      </c>
      <c r="Q594" s="178">
        <f t="shared" si="338"/>
        <v>0</v>
      </c>
      <c r="R594" s="177">
        <f t="shared" si="335"/>
        <v>0</v>
      </c>
      <c r="S594" s="178">
        <f t="shared" si="339"/>
        <v>0</v>
      </c>
      <c r="T594" s="177">
        <f t="shared" si="322"/>
        <v>0</v>
      </c>
      <c r="U594" s="179">
        <f t="shared" si="340"/>
        <v>0</v>
      </c>
      <c r="V594" s="177">
        <f t="shared" si="323"/>
        <v>0</v>
      </c>
      <c r="W594" s="178">
        <f t="shared" si="341"/>
        <v>0</v>
      </c>
      <c r="X594" s="177">
        <f t="shared" si="324"/>
        <v>0</v>
      </c>
      <c r="Y594" s="178">
        <f t="shared" si="342"/>
        <v>0</v>
      </c>
      <c r="Z594" s="177">
        <f t="shared" si="325"/>
        <v>0</v>
      </c>
      <c r="AA594" s="178">
        <f t="shared" si="343"/>
        <v>0</v>
      </c>
      <c r="AB594" s="177">
        <f t="shared" si="326"/>
        <v>0</v>
      </c>
      <c r="AC594" s="178">
        <f t="shared" si="344"/>
        <v>0</v>
      </c>
      <c r="AD594" s="177">
        <f t="shared" si="327"/>
        <v>0</v>
      </c>
      <c r="AE594" s="179">
        <f t="shared" si="345"/>
        <v>0</v>
      </c>
      <c r="AF594" s="177">
        <f t="shared" si="327"/>
        <v>0</v>
      </c>
      <c r="AG594" s="178">
        <f t="shared" si="346"/>
        <v>0</v>
      </c>
      <c r="AH594" s="220">
        <f t="shared" si="328"/>
        <v>0</v>
      </c>
      <c r="AI594" s="179">
        <f t="shared" si="347"/>
        <v>0</v>
      </c>
      <c r="AJ594" s="177">
        <f t="shared" si="329"/>
        <v>0</v>
      </c>
      <c r="AK594" s="178">
        <f t="shared" si="348"/>
        <v>0</v>
      </c>
      <c r="AL594" s="177">
        <f t="shared" si="330"/>
        <v>0</v>
      </c>
      <c r="AM594" s="178">
        <f t="shared" si="349"/>
        <v>0</v>
      </c>
      <c r="AN594" s="220">
        <f t="shared" si="331"/>
        <v>0</v>
      </c>
      <c r="AO594" s="117">
        <f t="shared" si="350"/>
        <v>0</v>
      </c>
    </row>
    <row r="595" spans="1:41" s="65" customFormat="1" ht="15" customHeight="1">
      <c r="A595" s="66">
        <v>40</v>
      </c>
      <c r="B595" s="42">
        <v>25472582</v>
      </c>
      <c r="C595" s="43" t="s">
        <v>570</v>
      </c>
      <c r="D595" s="74">
        <v>37</v>
      </c>
      <c r="E595" s="75">
        <v>2.5099999999999998</v>
      </c>
      <c r="F595" s="55">
        <v>37</v>
      </c>
      <c r="G595" s="75">
        <v>2.0099999999999998</v>
      </c>
      <c r="H595" s="63">
        <v>1143829.0567109901</v>
      </c>
      <c r="I595" s="63">
        <f t="shared" si="332"/>
        <v>1178143.9284123199</v>
      </c>
      <c r="J595" s="64">
        <f t="shared" si="333"/>
        <v>1472679.9105153996</v>
      </c>
      <c r="K595" s="243">
        <f t="shared" si="336"/>
        <v>0</v>
      </c>
      <c r="L595" s="238"/>
      <c r="M595" s="72">
        <v>1900</v>
      </c>
      <c r="N595" s="175">
        <f t="shared" si="334"/>
        <v>0</v>
      </c>
      <c r="O595" s="178">
        <f t="shared" si="337"/>
        <v>0</v>
      </c>
      <c r="P595" s="177">
        <f t="shared" si="335"/>
        <v>0</v>
      </c>
      <c r="Q595" s="178">
        <f t="shared" si="338"/>
        <v>0</v>
      </c>
      <c r="R595" s="177">
        <f t="shared" si="335"/>
        <v>0</v>
      </c>
      <c r="S595" s="178">
        <f t="shared" si="339"/>
        <v>0</v>
      </c>
      <c r="T595" s="177">
        <f t="shared" si="322"/>
        <v>0</v>
      </c>
      <c r="U595" s="179">
        <f t="shared" si="340"/>
        <v>0</v>
      </c>
      <c r="V595" s="177">
        <f t="shared" si="323"/>
        <v>0</v>
      </c>
      <c r="W595" s="178">
        <f t="shared" si="341"/>
        <v>0</v>
      </c>
      <c r="X595" s="177">
        <f t="shared" si="324"/>
        <v>0</v>
      </c>
      <c r="Y595" s="178">
        <f t="shared" si="342"/>
        <v>0</v>
      </c>
      <c r="Z595" s="177">
        <f t="shared" si="325"/>
        <v>0</v>
      </c>
      <c r="AA595" s="178">
        <f t="shared" si="343"/>
        <v>0</v>
      </c>
      <c r="AB595" s="177">
        <f t="shared" si="326"/>
        <v>0</v>
      </c>
      <c r="AC595" s="178">
        <f t="shared" si="344"/>
        <v>0</v>
      </c>
      <c r="AD595" s="177">
        <f t="shared" si="327"/>
        <v>0</v>
      </c>
      <c r="AE595" s="179">
        <f t="shared" si="345"/>
        <v>0</v>
      </c>
      <c r="AF595" s="177">
        <f t="shared" si="327"/>
        <v>0</v>
      </c>
      <c r="AG595" s="178">
        <f t="shared" si="346"/>
        <v>0</v>
      </c>
      <c r="AH595" s="220">
        <f t="shared" si="328"/>
        <v>0</v>
      </c>
      <c r="AI595" s="179">
        <f t="shared" si="347"/>
        <v>0</v>
      </c>
      <c r="AJ595" s="177">
        <f t="shared" si="329"/>
        <v>0</v>
      </c>
      <c r="AK595" s="178">
        <f t="shared" si="348"/>
        <v>0</v>
      </c>
      <c r="AL595" s="177">
        <f t="shared" si="330"/>
        <v>0</v>
      </c>
      <c r="AM595" s="178">
        <f t="shared" si="349"/>
        <v>0</v>
      </c>
      <c r="AN595" s="220">
        <f t="shared" si="331"/>
        <v>0</v>
      </c>
      <c r="AO595" s="117">
        <f t="shared" si="350"/>
        <v>0</v>
      </c>
    </row>
    <row r="596" spans="1:41" s="65" customFormat="1" ht="15" customHeight="1">
      <c r="A596" s="66">
        <v>41</v>
      </c>
      <c r="B596" s="42">
        <v>25472583</v>
      </c>
      <c r="C596" s="43" t="s">
        <v>571</v>
      </c>
      <c r="D596" s="74">
        <v>37</v>
      </c>
      <c r="E596" s="75">
        <v>2.5099999999999998</v>
      </c>
      <c r="F596" s="55">
        <v>37</v>
      </c>
      <c r="G596" s="75">
        <v>2.25</v>
      </c>
      <c r="H596" s="63">
        <v>1227637.5450440082</v>
      </c>
      <c r="I596" s="63">
        <f t="shared" si="332"/>
        <v>1264466.6713953284</v>
      </c>
      <c r="J596" s="64">
        <f t="shared" si="333"/>
        <v>1580583.3392441603</v>
      </c>
      <c r="K596" s="243">
        <f t="shared" si="336"/>
        <v>0</v>
      </c>
      <c r="L596" s="238"/>
      <c r="M596" s="72">
        <v>1900</v>
      </c>
      <c r="N596" s="175">
        <f t="shared" si="334"/>
        <v>0</v>
      </c>
      <c r="O596" s="178">
        <f t="shared" si="337"/>
        <v>0</v>
      </c>
      <c r="P596" s="177">
        <f t="shared" si="335"/>
        <v>0</v>
      </c>
      <c r="Q596" s="178">
        <f t="shared" si="338"/>
        <v>0</v>
      </c>
      <c r="R596" s="177">
        <f t="shared" si="335"/>
        <v>0</v>
      </c>
      <c r="S596" s="178">
        <f t="shared" si="339"/>
        <v>0</v>
      </c>
      <c r="T596" s="177">
        <f t="shared" si="322"/>
        <v>0</v>
      </c>
      <c r="U596" s="179">
        <f t="shared" si="340"/>
        <v>0</v>
      </c>
      <c r="V596" s="177">
        <f t="shared" si="323"/>
        <v>0</v>
      </c>
      <c r="W596" s="178">
        <f t="shared" si="341"/>
        <v>0</v>
      </c>
      <c r="X596" s="177">
        <f t="shared" si="324"/>
        <v>0</v>
      </c>
      <c r="Y596" s="178">
        <f t="shared" si="342"/>
        <v>0</v>
      </c>
      <c r="Z596" s="177">
        <f t="shared" si="325"/>
        <v>0</v>
      </c>
      <c r="AA596" s="178">
        <f t="shared" si="343"/>
        <v>0</v>
      </c>
      <c r="AB596" s="177">
        <f t="shared" si="326"/>
        <v>0</v>
      </c>
      <c r="AC596" s="178">
        <f t="shared" si="344"/>
        <v>0</v>
      </c>
      <c r="AD596" s="177">
        <f t="shared" si="327"/>
        <v>0</v>
      </c>
      <c r="AE596" s="179">
        <f t="shared" si="345"/>
        <v>0</v>
      </c>
      <c r="AF596" s="177">
        <f t="shared" si="327"/>
        <v>0</v>
      </c>
      <c r="AG596" s="178">
        <f t="shared" si="346"/>
        <v>0</v>
      </c>
      <c r="AH596" s="220">
        <f t="shared" si="328"/>
        <v>0</v>
      </c>
      <c r="AI596" s="179">
        <f t="shared" si="347"/>
        <v>0</v>
      </c>
      <c r="AJ596" s="177">
        <f t="shared" si="329"/>
        <v>0</v>
      </c>
      <c r="AK596" s="178">
        <f t="shared" si="348"/>
        <v>0</v>
      </c>
      <c r="AL596" s="177">
        <f t="shared" si="330"/>
        <v>0</v>
      </c>
      <c r="AM596" s="178">
        <f t="shared" si="349"/>
        <v>0</v>
      </c>
      <c r="AN596" s="220">
        <f t="shared" si="331"/>
        <v>0</v>
      </c>
      <c r="AO596" s="117">
        <f t="shared" si="350"/>
        <v>0</v>
      </c>
    </row>
    <row r="597" spans="1:41" s="65" customFormat="1" ht="15" customHeight="1">
      <c r="A597" s="66">
        <v>42</v>
      </c>
      <c r="B597" s="42">
        <v>25472584</v>
      </c>
      <c r="C597" s="43" t="s">
        <v>572</v>
      </c>
      <c r="D597" s="74">
        <v>37</v>
      </c>
      <c r="E597" s="75">
        <v>2.6</v>
      </c>
      <c r="F597" s="55">
        <v>19</v>
      </c>
      <c r="G597" s="75">
        <v>2.6</v>
      </c>
      <c r="H597" s="63">
        <v>1154234.5389070071</v>
      </c>
      <c r="I597" s="63">
        <f t="shared" si="332"/>
        <v>1188861.5750742173</v>
      </c>
      <c r="J597" s="64">
        <f t="shared" si="333"/>
        <v>1486076.9688427716</v>
      </c>
      <c r="K597" s="243">
        <f t="shared" si="336"/>
        <v>0</v>
      </c>
      <c r="L597" s="238"/>
      <c r="M597" s="72">
        <v>1900</v>
      </c>
      <c r="N597" s="175">
        <f t="shared" si="334"/>
        <v>0</v>
      </c>
      <c r="O597" s="178">
        <f t="shared" si="337"/>
        <v>0</v>
      </c>
      <c r="P597" s="177">
        <f t="shared" si="335"/>
        <v>0</v>
      </c>
      <c r="Q597" s="178">
        <f t="shared" si="338"/>
        <v>0</v>
      </c>
      <c r="R597" s="177">
        <f t="shared" si="335"/>
        <v>0</v>
      </c>
      <c r="S597" s="178">
        <f t="shared" si="339"/>
        <v>0</v>
      </c>
      <c r="T597" s="177">
        <f t="shared" si="322"/>
        <v>0</v>
      </c>
      <c r="U597" s="179">
        <f t="shared" si="340"/>
        <v>0</v>
      </c>
      <c r="V597" s="177">
        <f t="shared" si="323"/>
        <v>0</v>
      </c>
      <c r="W597" s="178">
        <f t="shared" si="341"/>
        <v>0</v>
      </c>
      <c r="X597" s="177">
        <f t="shared" si="324"/>
        <v>0</v>
      </c>
      <c r="Y597" s="178">
        <f t="shared" si="342"/>
        <v>0</v>
      </c>
      <c r="Z597" s="177">
        <f t="shared" si="325"/>
        <v>0</v>
      </c>
      <c r="AA597" s="178">
        <f t="shared" si="343"/>
        <v>0</v>
      </c>
      <c r="AB597" s="177">
        <f t="shared" si="326"/>
        <v>0</v>
      </c>
      <c r="AC597" s="178">
        <f t="shared" si="344"/>
        <v>0</v>
      </c>
      <c r="AD597" s="177">
        <f t="shared" si="327"/>
        <v>0</v>
      </c>
      <c r="AE597" s="179">
        <f t="shared" si="345"/>
        <v>0</v>
      </c>
      <c r="AF597" s="177">
        <f t="shared" si="327"/>
        <v>0</v>
      </c>
      <c r="AG597" s="178">
        <f t="shared" si="346"/>
        <v>0</v>
      </c>
      <c r="AH597" s="220">
        <f t="shared" si="328"/>
        <v>0</v>
      </c>
      <c r="AI597" s="179">
        <f t="shared" si="347"/>
        <v>0</v>
      </c>
      <c r="AJ597" s="177">
        <f t="shared" si="329"/>
        <v>0</v>
      </c>
      <c r="AK597" s="178">
        <f t="shared" si="348"/>
        <v>0</v>
      </c>
      <c r="AL597" s="177">
        <f t="shared" si="330"/>
        <v>0</v>
      </c>
      <c r="AM597" s="178">
        <f t="shared" si="349"/>
        <v>0</v>
      </c>
      <c r="AN597" s="220">
        <f t="shared" si="331"/>
        <v>0</v>
      </c>
      <c r="AO597" s="117">
        <f t="shared" si="350"/>
        <v>0</v>
      </c>
    </row>
    <row r="598" spans="1:41" s="65" customFormat="1" ht="15" customHeight="1">
      <c r="A598" s="66">
        <v>43</v>
      </c>
      <c r="B598" s="42">
        <v>25472585</v>
      </c>
      <c r="C598" s="43" t="s">
        <v>573</v>
      </c>
      <c r="D598" s="74">
        <v>37</v>
      </c>
      <c r="E598" s="75">
        <v>2.84</v>
      </c>
      <c r="F598" s="55">
        <v>37</v>
      </c>
      <c r="G598" s="75">
        <v>2.0099999999999998</v>
      </c>
      <c r="H598" s="63">
        <v>1359767.8119755466</v>
      </c>
      <c r="I598" s="63">
        <f t="shared" si="332"/>
        <v>1400560.8463348132</v>
      </c>
      <c r="J598" s="64">
        <f t="shared" si="333"/>
        <v>1750701.0579185165</v>
      </c>
      <c r="K598" s="243">
        <f t="shared" si="336"/>
        <v>0</v>
      </c>
      <c r="L598" s="238"/>
      <c r="M598" s="72">
        <v>1900</v>
      </c>
      <c r="N598" s="175">
        <f t="shared" si="334"/>
        <v>0</v>
      </c>
      <c r="O598" s="178">
        <f t="shared" si="337"/>
        <v>0</v>
      </c>
      <c r="P598" s="177">
        <f t="shared" si="335"/>
        <v>0</v>
      </c>
      <c r="Q598" s="178">
        <f t="shared" si="338"/>
        <v>0</v>
      </c>
      <c r="R598" s="177">
        <f t="shared" si="335"/>
        <v>0</v>
      </c>
      <c r="S598" s="178">
        <f t="shared" si="339"/>
        <v>0</v>
      </c>
      <c r="T598" s="177">
        <f t="shared" si="322"/>
        <v>0</v>
      </c>
      <c r="U598" s="179">
        <f t="shared" si="340"/>
        <v>0</v>
      </c>
      <c r="V598" s="177">
        <f t="shared" si="323"/>
        <v>0</v>
      </c>
      <c r="W598" s="178">
        <f t="shared" si="341"/>
        <v>0</v>
      </c>
      <c r="X598" s="177">
        <f t="shared" si="324"/>
        <v>0</v>
      </c>
      <c r="Y598" s="178">
        <f t="shared" si="342"/>
        <v>0</v>
      </c>
      <c r="Z598" s="177">
        <f t="shared" si="325"/>
        <v>0</v>
      </c>
      <c r="AA598" s="178">
        <f t="shared" si="343"/>
        <v>0</v>
      </c>
      <c r="AB598" s="177">
        <f t="shared" si="326"/>
        <v>0</v>
      </c>
      <c r="AC598" s="178">
        <f t="shared" si="344"/>
        <v>0</v>
      </c>
      <c r="AD598" s="177">
        <f t="shared" si="327"/>
        <v>0</v>
      </c>
      <c r="AE598" s="179">
        <f t="shared" si="345"/>
        <v>0</v>
      </c>
      <c r="AF598" s="177">
        <f t="shared" si="327"/>
        <v>0</v>
      </c>
      <c r="AG598" s="178">
        <f t="shared" si="346"/>
        <v>0</v>
      </c>
      <c r="AH598" s="220">
        <f t="shared" si="328"/>
        <v>0</v>
      </c>
      <c r="AI598" s="179">
        <f t="shared" si="347"/>
        <v>0</v>
      </c>
      <c r="AJ598" s="177">
        <f t="shared" si="329"/>
        <v>0</v>
      </c>
      <c r="AK598" s="178">
        <f t="shared" si="348"/>
        <v>0</v>
      </c>
      <c r="AL598" s="177">
        <f t="shared" si="330"/>
        <v>0</v>
      </c>
      <c r="AM598" s="178">
        <f t="shared" si="349"/>
        <v>0</v>
      </c>
      <c r="AN598" s="220">
        <f t="shared" si="331"/>
        <v>0</v>
      </c>
      <c r="AO598" s="117">
        <f t="shared" si="350"/>
        <v>0</v>
      </c>
    </row>
    <row r="599" spans="1:41" s="65" customFormat="1" ht="15" customHeight="1">
      <c r="A599" s="66">
        <v>44</v>
      </c>
      <c r="B599" s="42">
        <v>25472586</v>
      </c>
      <c r="C599" s="43" t="s">
        <v>574</v>
      </c>
      <c r="D599" s="74">
        <v>37</v>
      </c>
      <c r="E599" s="75">
        <v>2.84</v>
      </c>
      <c r="F599" s="55">
        <v>37</v>
      </c>
      <c r="G599" s="75">
        <v>2.25</v>
      </c>
      <c r="H599" s="63">
        <v>1443688.2827895628</v>
      </c>
      <c r="I599" s="63">
        <f t="shared" si="332"/>
        <v>1486998.9312732497</v>
      </c>
      <c r="J599" s="64">
        <f t="shared" si="333"/>
        <v>1858748.6640915619</v>
      </c>
      <c r="K599" s="243">
        <f t="shared" si="336"/>
        <v>0</v>
      </c>
      <c r="L599" s="238"/>
      <c r="M599" s="72">
        <v>1900</v>
      </c>
      <c r="N599" s="175">
        <f t="shared" si="334"/>
        <v>0</v>
      </c>
      <c r="O599" s="178">
        <f t="shared" si="337"/>
        <v>0</v>
      </c>
      <c r="P599" s="177">
        <f t="shared" si="335"/>
        <v>0</v>
      </c>
      <c r="Q599" s="178">
        <f t="shared" si="338"/>
        <v>0</v>
      </c>
      <c r="R599" s="177">
        <f t="shared" si="335"/>
        <v>0</v>
      </c>
      <c r="S599" s="178">
        <f t="shared" si="339"/>
        <v>0</v>
      </c>
      <c r="T599" s="177">
        <f t="shared" si="322"/>
        <v>0</v>
      </c>
      <c r="U599" s="179">
        <f t="shared" si="340"/>
        <v>0</v>
      </c>
      <c r="V599" s="177">
        <f t="shared" si="323"/>
        <v>0</v>
      </c>
      <c r="W599" s="178">
        <f t="shared" si="341"/>
        <v>0</v>
      </c>
      <c r="X599" s="177">
        <f t="shared" si="324"/>
        <v>0</v>
      </c>
      <c r="Y599" s="178">
        <f t="shared" si="342"/>
        <v>0</v>
      </c>
      <c r="Z599" s="177">
        <f t="shared" si="325"/>
        <v>0</v>
      </c>
      <c r="AA599" s="178">
        <f t="shared" si="343"/>
        <v>0</v>
      </c>
      <c r="AB599" s="177">
        <f t="shared" si="326"/>
        <v>0</v>
      </c>
      <c r="AC599" s="178">
        <f t="shared" si="344"/>
        <v>0</v>
      </c>
      <c r="AD599" s="177">
        <f t="shared" si="327"/>
        <v>0</v>
      </c>
      <c r="AE599" s="179">
        <f t="shared" si="345"/>
        <v>0</v>
      </c>
      <c r="AF599" s="177">
        <f t="shared" si="327"/>
        <v>0</v>
      </c>
      <c r="AG599" s="178">
        <f t="shared" si="346"/>
        <v>0</v>
      </c>
      <c r="AH599" s="220">
        <f t="shared" si="328"/>
        <v>0</v>
      </c>
      <c r="AI599" s="179">
        <f t="shared" si="347"/>
        <v>0</v>
      </c>
      <c r="AJ599" s="177">
        <f t="shared" si="329"/>
        <v>0</v>
      </c>
      <c r="AK599" s="178">
        <f t="shared" si="348"/>
        <v>0</v>
      </c>
      <c r="AL599" s="177">
        <f t="shared" si="330"/>
        <v>0</v>
      </c>
      <c r="AM599" s="178">
        <f t="shared" si="349"/>
        <v>0</v>
      </c>
      <c r="AN599" s="220">
        <f t="shared" si="331"/>
        <v>0</v>
      </c>
      <c r="AO599" s="117">
        <f t="shared" si="350"/>
        <v>0</v>
      </c>
    </row>
    <row r="600" spans="1:41" s="65" customFormat="1" ht="15" customHeight="1">
      <c r="A600" s="66">
        <v>45</v>
      </c>
      <c r="B600" s="42">
        <v>25472587</v>
      </c>
      <c r="C600" s="43" t="s">
        <v>575</v>
      </c>
      <c r="D600" s="74">
        <v>37</v>
      </c>
      <c r="E600" s="75">
        <v>2.84</v>
      </c>
      <c r="F600" s="55">
        <v>37</v>
      </c>
      <c r="G600" s="75">
        <v>2.5099999999999998</v>
      </c>
      <c r="H600" s="63">
        <v>1547876.4311384284</v>
      </c>
      <c r="I600" s="63">
        <f t="shared" si="332"/>
        <v>1594312.7240725814</v>
      </c>
      <c r="J600" s="64">
        <f t="shared" si="333"/>
        <v>1992890.9050907267</v>
      </c>
      <c r="K600" s="243">
        <f t="shared" si="336"/>
        <v>0</v>
      </c>
      <c r="L600" s="238"/>
      <c r="M600" s="72">
        <v>2000</v>
      </c>
      <c r="N600" s="175">
        <f t="shared" si="334"/>
        <v>0</v>
      </c>
      <c r="O600" s="178">
        <f t="shared" si="337"/>
        <v>0</v>
      </c>
      <c r="P600" s="177">
        <f t="shared" si="335"/>
        <v>0</v>
      </c>
      <c r="Q600" s="178">
        <f t="shared" si="338"/>
        <v>0</v>
      </c>
      <c r="R600" s="177">
        <f t="shared" si="335"/>
        <v>0</v>
      </c>
      <c r="S600" s="178">
        <f t="shared" si="339"/>
        <v>0</v>
      </c>
      <c r="T600" s="177">
        <f t="shared" si="322"/>
        <v>0</v>
      </c>
      <c r="U600" s="179">
        <f t="shared" si="340"/>
        <v>0</v>
      </c>
      <c r="V600" s="177">
        <f t="shared" si="323"/>
        <v>0</v>
      </c>
      <c r="W600" s="178">
        <f t="shared" si="341"/>
        <v>0</v>
      </c>
      <c r="X600" s="177">
        <f t="shared" si="324"/>
        <v>0</v>
      </c>
      <c r="Y600" s="178">
        <f t="shared" si="342"/>
        <v>0</v>
      </c>
      <c r="Z600" s="177">
        <f t="shared" si="325"/>
        <v>0</v>
      </c>
      <c r="AA600" s="178">
        <f t="shared" si="343"/>
        <v>0</v>
      </c>
      <c r="AB600" s="177">
        <f t="shared" si="326"/>
        <v>0</v>
      </c>
      <c r="AC600" s="178">
        <f t="shared" si="344"/>
        <v>0</v>
      </c>
      <c r="AD600" s="177">
        <f t="shared" si="327"/>
        <v>0</v>
      </c>
      <c r="AE600" s="179">
        <f t="shared" si="345"/>
        <v>0</v>
      </c>
      <c r="AF600" s="177">
        <f t="shared" si="327"/>
        <v>0</v>
      </c>
      <c r="AG600" s="178">
        <f t="shared" si="346"/>
        <v>0</v>
      </c>
      <c r="AH600" s="220">
        <f t="shared" si="328"/>
        <v>0</v>
      </c>
      <c r="AI600" s="179">
        <f t="shared" si="347"/>
        <v>0</v>
      </c>
      <c r="AJ600" s="177">
        <f t="shared" si="329"/>
        <v>0</v>
      </c>
      <c r="AK600" s="178">
        <f t="shared" si="348"/>
        <v>0</v>
      </c>
      <c r="AL600" s="177">
        <f t="shared" si="330"/>
        <v>0</v>
      </c>
      <c r="AM600" s="178">
        <f t="shared" si="349"/>
        <v>0</v>
      </c>
      <c r="AN600" s="220">
        <f t="shared" si="331"/>
        <v>0</v>
      </c>
      <c r="AO600" s="117">
        <f t="shared" si="350"/>
        <v>0</v>
      </c>
    </row>
    <row r="601" spans="1:41" s="65" customFormat="1" ht="15" customHeight="1">
      <c r="A601" s="66">
        <v>46</v>
      </c>
      <c r="B601" s="42">
        <v>25472588</v>
      </c>
      <c r="C601" s="43" t="s">
        <v>576</v>
      </c>
      <c r="D601" s="74">
        <v>37</v>
      </c>
      <c r="E601" s="75">
        <v>3.15</v>
      </c>
      <c r="F601" s="55">
        <v>37</v>
      </c>
      <c r="G601" s="75">
        <v>2.25</v>
      </c>
      <c r="H601" s="63">
        <v>1673406.5827863382</v>
      </c>
      <c r="I601" s="63">
        <f t="shared" si="332"/>
        <v>1723608.7802699283</v>
      </c>
      <c r="J601" s="64">
        <f t="shared" si="333"/>
        <v>2154510.9753374103</v>
      </c>
      <c r="K601" s="243">
        <f t="shared" si="336"/>
        <v>0</v>
      </c>
      <c r="L601" s="238"/>
      <c r="M601" s="72">
        <v>2000</v>
      </c>
      <c r="N601" s="175">
        <f t="shared" si="334"/>
        <v>0</v>
      </c>
      <c r="O601" s="178">
        <f t="shared" si="337"/>
        <v>0</v>
      </c>
      <c r="P601" s="177">
        <f t="shared" si="335"/>
        <v>0</v>
      </c>
      <c r="Q601" s="178">
        <f t="shared" si="338"/>
        <v>0</v>
      </c>
      <c r="R601" s="177">
        <f t="shared" si="335"/>
        <v>0</v>
      </c>
      <c r="S601" s="178">
        <f t="shared" si="339"/>
        <v>0</v>
      </c>
      <c r="T601" s="177">
        <f t="shared" si="322"/>
        <v>0</v>
      </c>
      <c r="U601" s="179">
        <f t="shared" si="340"/>
        <v>0</v>
      </c>
      <c r="V601" s="177">
        <f t="shared" si="323"/>
        <v>0</v>
      </c>
      <c r="W601" s="178">
        <f t="shared" si="341"/>
        <v>0</v>
      </c>
      <c r="X601" s="177">
        <f t="shared" si="324"/>
        <v>0</v>
      </c>
      <c r="Y601" s="178">
        <f t="shared" si="342"/>
        <v>0</v>
      </c>
      <c r="Z601" s="177">
        <f t="shared" si="325"/>
        <v>0</v>
      </c>
      <c r="AA601" s="178">
        <f t="shared" si="343"/>
        <v>0</v>
      </c>
      <c r="AB601" s="177">
        <f t="shared" si="326"/>
        <v>0</v>
      </c>
      <c r="AC601" s="178">
        <f t="shared" si="344"/>
        <v>0</v>
      </c>
      <c r="AD601" s="177">
        <f t="shared" si="327"/>
        <v>0</v>
      </c>
      <c r="AE601" s="179">
        <f t="shared" si="345"/>
        <v>0</v>
      </c>
      <c r="AF601" s="177">
        <f t="shared" si="327"/>
        <v>0</v>
      </c>
      <c r="AG601" s="178">
        <f t="shared" si="346"/>
        <v>0</v>
      </c>
      <c r="AH601" s="220">
        <f t="shared" si="328"/>
        <v>0</v>
      </c>
      <c r="AI601" s="179">
        <f t="shared" si="347"/>
        <v>0</v>
      </c>
      <c r="AJ601" s="177">
        <f t="shared" si="329"/>
        <v>0</v>
      </c>
      <c r="AK601" s="178">
        <f t="shared" si="348"/>
        <v>0</v>
      </c>
      <c r="AL601" s="177">
        <f t="shared" si="330"/>
        <v>0</v>
      </c>
      <c r="AM601" s="178">
        <f t="shared" si="349"/>
        <v>0</v>
      </c>
      <c r="AN601" s="220">
        <f t="shared" si="331"/>
        <v>0</v>
      </c>
      <c r="AO601" s="117">
        <f t="shared" si="350"/>
        <v>0</v>
      </c>
    </row>
    <row r="602" spans="1:41" s="65" customFormat="1" ht="15" customHeight="1">
      <c r="A602" s="66">
        <v>47</v>
      </c>
      <c r="B602" s="42">
        <v>25472589</v>
      </c>
      <c r="C602" s="43" t="s">
        <v>577</v>
      </c>
      <c r="D602" s="74">
        <v>37</v>
      </c>
      <c r="E602" s="75">
        <v>3.15</v>
      </c>
      <c r="F602" s="55">
        <v>37</v>
      </c>
      <c r="G602" s="75">
        <v>2.5099999999999998</v>
      </c>
      <c r="H602" s="63">
        <v>1776334.6531283003</v>
      </c>
      <c r="I602" s="63">
        <f t="shared" si="332"/>
        <v>1829624.6927221494</v>
      </c>
      <c r="J602" s="64">
        <f t="shared" si="333"/>
        <v>2287030.8659026865</v>
      </c>
      <c r="K602" s="243">
        <f t="shared" si="336"/>
        <v>0</v>
      </c>
      <c r="L602" s="238"/>
      <c r="M602" s="72">
        <v>2100</v>
      </c>
      <c r="N602" s="175">
        <f t="shared" si="334"/>
        <v>0</v>
      </c>
      <c r="O602" s="178">
        <f t="shared" si="337"/>
        <v>0</v>
      </c>
      <c r="P602" s="177">
        <f t="shared" si="335"/>
        <v>0</v>
      </c>
      <c r="Q602" s="178">
        <f t="shared" si="338"/>
        <v>0</v>
      </c>
      <c r="R602" s="177">
        <f t="shared" si="335"/>
        <v>0</v>
      </c>
      <c r="S602" s="178">
        <f t="shared" si="339"/>
        <v>0</v>
      </c>
      <c r="T602" s="177">
        <f t="shared" si="322"/>
        <v>0</v>
      </c>
      <c r="U602" s="179">
        <f t="shared" si="340"/>
        <v>0</v>
      </c>
      <c r="V602" s="177">
        <f t="shared" si="323"/>
        <v>0</v>
      </c>
      <c r="W602" s="178">
        <f t="shared" si="341"/>
        <v>0</v>
      </c>
      <c r="X602" s="177">
        <f t="shared" si="324"/>
        <v>0</v>
      </c>
      <c r="Y602" s="178">
        <f t="shared" si="342"/>
        <v>0</v>
      </c>
      <c r="Z602" s="177">
        <f t="shared" si="325"/>
        <v>0</v>
      </c>
      <c r="AA602" s="178">
        <f t="shared" si="343"/>
        <v>0</v>
      </c>
      <c r="AB602" s="177">
        <f t="shared" si="326"/>
        <v>0</v>
      </c>
      <c r="AC602" s="178">
        <f t="shared" si="344"/>
        <v>0</v>
      </c>
      <c r="AD602" s="177">
        <f t="shared" si="327"/>
        <v>0</v>
      </c>
      <c r="AE602" s="179">
        <f t="shared" si="345"/>
        <v>0</v>
      </c>
      <c r="AF602" s="177">
        <f t="shared" si="327"/>
        <v>0</v>
      </c>
      <c r="AG602" s="178">
        <f t="shared" si="346"/>
        <v>0</v>
      </c>
      <c r="AH602" s="220">
        <f t="shared" si="328"/>
        <v>0</v>
      </c>
      <c r="AI602" s="179">
        <f t="shared" si="347"/>
        <v>0</v>
      </c>
      <c r="AJ602" s="177">
        <f t="shared" si="329"/>
        <v>0</v>
      </c>
      <c r="AK602" s="178">
        <f t="shared" si="348"/>
        <v>0</v>
      </c>
      <c r="AL602" s="177">
        <f t="shared" si="330"/>
        <v>0</v>
      </c>
      <c r="AM602" s="178">
        <f t="shared" si="349"/>
        <v>0</v>
      </c>
      <c r="AN602" s="220">
        <f t="shared" si="331"/>
        <v>0</v>
      </c>
      <c r="AO602" s="117">
        <f t="shared" si="350"/>
        <v>0</v>
      </c>
    </row>
    <row r="603" spans="1:41" s="65" customFormat="1" ht="15" customHeight="1" thickBot="1">
      <c r="A603" s="67">
        <v>48</v>
      </c>
      <c r="B603" s="44">
        <v>25472590</v>
      </c>
      <c r="C603" s="45" t="s">
        <v>578</v>
      </c>
      <c r="D603" s="76">
        <v>37</v>
      </c>
      <c r="E603" s="77">
        <v>3.15</v>
      </c>
      <c r="F603" s="57">
        <v>37</v>
      </c>
      <c r="G603" s="77">
        <v>2.84</v>
      </c>
      <c r="H603" s="70">
        <v>1919583.5957164231</v>
      </c>
      <c r="I603" s="70">
        <f t="shared" si="332"/>
        <v>1977171.1035879159</v>
      </c>
      <c r="J603" s="71">
        <f t="shared" si="333"/>
        <v>2471463.8794848947</v>
      </c>
      <c r="K603" s="246">
        <f t="shared" si="336"/>
        <v>0</v>
      </c>
      <c r="L603" s="240"/>
      <c r="M603" s="73">
        <v>2200</v>
      </c>
      <c r="N603" s="180">
        <f t="shared" si="334"/>
        <v>0</v>
      </c>
      <c r="O603" s="178">
        <f t="shared" si="337"/>
        <v>0</v>
      </c>
      <c r="P603" s="177">
        <f t="shared" si="335"/>
        <v>0</v>
      </c>
      <c r="Q603" s="178">
        <f t="shared" si="338"/>
        <v>0</v>
      </c>
      <c r="R603" s="177">
        <f t="shared" si="335"/>
        <v>0</v>
      </c>
      <c r="S603" s="178">
        <f t="shared" si="339"/>
        <v>0</v>
      </c>
      <c r="T603" s="177">
        <f t="shared" si="322"/>
        <v>0</v>
      </c>
      <c r="U603" s="179">
        <f t="shared" si="340"/>
        <v>0</v>
      </c>
      <c r="V603" s="177">
        <f t="shared" si="323"/>
        <v>0</v>
      </c>
      <c r="W603" s="178">
        <f t="shared" si="341"/>
        <v>0</v>
      </c>
      <c r="X603" s="177">
        <f t="shared" si="324"/>
        <v>0</v>
      </c>
      <c r="Y603" s="178">
        <f t="shared" si="342"/>
        <v>0</v>
      </c>
      <c r="Z603" s="177">
        <f t="shared" si="325"/>
        <v>0</v>
      </c>
      <c r="AA603" s="178">
        <f t="shared" si="343"/>
        <v>0</v>
      </c>
      <c r="AB603" s="177">
        <f t="shared" si="326"/>
        <v>0</v>
      </c>
      <c r="AC603" s="178">
        <f t="shared" si="344"/>
        <v>0</v>
      </c>
      <c r="AD603" s="177">
        <f t="shared" si="327"/>
        <v>0</v>
      </c>
      <c r="AE603" s="179">
        <f t="shared" si="345"/>
        <v>0</v>
      </c>
      <c r="AF603" s="177">
        <f t="shared" si="327"/>
        <v>0</v>
      </c>
      <c r="AG603" s="178">
        <f t="shared" si="346"/>
        <v>0</v>
      </c>
      <c r="AH603" s="220">
        <f t="shared" si="328"/>
        <v>0</v>
      </c>
      <c r="AI603" s="179">
        <f t="shared" si="347"/>
        <v>0</v>
      </c>
      <c r="AJ603" s="177">
        <f t="shared" si="329"/>
        <v>0</v>
      </c>
      <c r="AK603" s="178">
        <f t="shared" si="348"/>
        <v>0</v>
      </c>
      <c r="AL603" s="177">
        <f t="shared" si="330"/>
        <v>0</v>
      </c>
      <c r="AM603" s="178">
        <f t="shared" si="349"/>
        <v>0</v>
      </c>
      <c r="AN603" s="220">
        <f t="shared" si="331"/>
        <v>0</v>
      </c>
      <c r="AO603" s="117">
        <f t="shared" si="350"/>
        <v>0</v>
      </c>
    </row>
    <row r="604" spans="1:41" s="139" customFormat="1" ht="15" customHeight="1" thickTop="1">
      <c r="A604" s="151" t="s">
        <v>745</v>
      </c>
      <c r="B604" s="129"/>
      <c r="C604" s="130"/>
      <c r="D604" s="131"/>
      <c r="E604" s="132"/>
      <c r="F604" s="133"/>
      <c r="G604" s="134"/>
      <c r="H604" s="135"/>
      <c r="I604" s="135"/>
      <c r="J604" s="135"/>
      <c r="K604" s="245"/>
      <c r="L604" s="136"/>
      <c r="M604" s="184"/>
      <c r="N604" s="201"/>
      <c r="O604" s="202"/>
      <c r="P604" s="187"/>
      <c r="Q604" s="185"/>
      <c r="R604" s="187"/>
      <c r="S604" s="185"/>
      <c r="T604" s="187"/>
      <c r="U604" s="136"/>
      <c r="V604" s="187"/>
      <c r="W604" s="185"/>
      <c r="X604" s="187"/>
      <c r="Y604" s="185"/>
      <c r="Z604" s="187"/>
      <c r="AA604" s="185"/>
      <c r="AB604" s="187"/>
      <c r="AC604" s="185"/>
      <c r="AD604" s="187"/>
      <c r="AE604" s="136"/>
      <c r="AF604" s="226"/>
      <c r="AG604" s="210"/>
      <c r="AH604" s="209"/>
      <c r="AI604" s="136"/>
      <c r="AJ604" s="226"/>
      <c r="AK604" s="210">
        <f t="shared" si="348"/>
        <v>0</v>
      </c>
      <c r="AL604" s="226"/>
      <c r="AM604" s="210">
        <f t="shared" si="349"/>
        <v>0</v>
      </c>
      <c r="AN604" s="209"/>
      <c r="AO604" s="138">
        <f t="shared" si="350"/>
        <v>0</v>
      </c>
    </row>
    <row r="605" spans="1:41" s="65" customFormat="1" ht="15" customHeight="1">
      <c r="A605" s="60">
        <v>1</v>
      </c>
      <c r="B605" s="40">
        <v>23225701</v>
      </c>
      <c r="C605" s="41" t="s">
        <v>579</v>
      </c>
      <c r="D605" s="78">
        <v>20</v>
      </c>
      <c r="E605" s="79">
        <v>0.14000000000000001</v>
      </c>
      <c r="F605" s="106"/>
      <c r="G605" s="79"/>
      <c r="H605" s="82">
        <v>1298.9943484832013</v>
      </c>
      <c r="I605" s="82">
        <v>1337.9641789376974</v>
      </c>
      <c r="J605" s="83">
        <v>1672.4552236721217</v>
      </c>
      <c r="K605" s="242">
        <f t="shared" si="336"/>
        <v>0</v>
      </c>
      <c r="L605" s="237"/>
      <c r="M605" s="84">
        <v>100</v>
      </c>
      <c r="N605" s="175">
        <f t="shared" si="334"/>
        <v>0</v>
      </c>
      <c r="O605" s="178">
        <f t="shared" si="337"/>
        <v>0</v>
      </c>
      <c r="P605" s="177">
        <f t="shared" si="335"/>
        <v>0</v>
      </c>
      <c r="Q605" s="178">
        <f t="shared" si="338"/>
        <v>0</v>
      </c>
      <c r="R605" s="177">
        <f t="shared" si="335"/>
        <v>0</v>
      </c>
      <c r="S605" s="178">
        <f t="shared" si="339"/>
        <v>0</v>
      </c>
      <c r="T605" s="177">
        <f t="shared" ref="T605:T617" si="351">U605/1.1</f>
        <v>0</v>
      </c>
      <c r="U605" s="179">
        <f t="shared" si="340"/>
        <v>0</v>
      </c>
      <c r="V605" s="177">
        <f t="shared" ref="V605:V617" si="352">W605/1.1</f>
        <v>0</v>
      </c>
      <c r="W605" s="178">
        <f t="shared" si="341"/>
        <v>0</v>
      </c>
      <c r="X605" s="177">
        <f t="shared" ref="X605:X617" si="353">Y605/1.1</f>
        <v>0</v>
      </c>
      <c r="Y605" s="178">
        <f t="shared" si="342"/>
        <v>0</v>
      </c>
      <c r="Z605" s="177">
        <f t="shared" ref="Z605:Z617" si="354">AA605/1.1</f>
        <v>0</v>
      </c>
      <c r="AA605" s="178">
        <f t="shared" si="343"/>
        <v>0</v>
      </c>
      <c r="AB605" s="177">
        <f t="shared" ref="AB605:AB617" si="355">AC605/1.1</f>
        <v>0</v>
      </c>
      <c r="AC605" s="178">
        <f t="shared" si="344"/>
        <v>0</v>
      </c>
      <c r="AD605" s="177">
        <f t="shared" ref="AD605:AF617" si="356">AE605/1.1</f>
        <v>0</v>
      </c>
      <c r="AE605" s="179">
        <f t="shared" si="345"/>
        <v>0</v>
      </c>
      <c r="AF605" s="177">
        <f t="shared" si="356"/>
        <v>0</v>
      </c>
      <c r="AG605" s="178">
        <f t="shared" si="346"/>
        <v>0</v>
      </c>
      <c r="AH605" s="220">
        <f t="shared" ref="AH605:AH617" si="357">AI605/1.1</f>
        <v>0</v>
      </c>
      <c r="AI605" s="179">
        <f t="shared" si="347"/>
        <v>0</v>
      </c>
      <c r="AJ605" s="177">
        <f t="shared" ref="AJ605:AJ617" si="358">AK605/1.1</f>
        <v>0</v>
      </c>
      <c r="AK605" s="178">
        <f t="shared" si="348"/>
        <v>0</v>
      </c>
      <c r="AL605" s="177">
        <f t="shared" ref="AL605:AL617" si="359">AM605/1.1</f>
        <v>0</v>
      </c>
      <c r="AM605" s="178">
        <f t="shared" si="349"/>
        <v>0</v>
      </c>
      <c r="AN605" s="220">
        <f t="shared" ref="AN605:AN617" si="360">AO605/1.1</f>
        <v>0</v>
      </c>
      <c r="AO605" s="117">
        <f t="shared" si="350"/>
        <v>0</v>
      </c>
    </row>
    <row r="606" spans="1:41" s="65" customFormat="1" ht="15" customHeight="1">
      <c r="A606" s="66">
        <v>2</v>
      </c>
      <c r="B606" s="42">
        <v>23225702</v>
      </c>
      <c r="C606" s="43" t="s">
        <v>580</v>
      </c>
      <c r="D606" s="74">
        <v>16</v>
      </c>
      <c r="E606" s="75">
        <v>0.18</v>
      </c>
      <c r="F606" s="55"/>
      <c r="G606" s="75"/>
      <c r="H606" s="63">
        <v>1491.3999517540385</v>
      </c>
      <c r="I606" s="63">
        <v>1536.1419503066597</v>
      </c>
      <c r="J606" s="64">
        <v>1920.1774378833245</v>
      </c>
      <c r="K606" s="243">
        <f t="shared" si="336"/>
        <v>0</v>
      </c>
      <c r="L606" s="238"/>
      <c r="M606" s="72">
        <v>100</v>
      </c>
      <c r="N606" s="175">
        <f t="shared" si="334"/>
        <v>0</v>
      </c>
      <c r="O606" s="178">
        <f t="shared" si="337"/>
        <v>0</v>
      </c>
      <c r="P606" s="177">
        <f t="shared" si="335"/>
        <v>0</v>
      </c>
      <c r="Q606" s="178">
        <f t="shared" si="338"/>
        <v>0</v>
      </c>
      <c r="R606" s="177">
        <f t="shared" si="335"/>
        <v>0</v>
      </c>
      <c r="S606" s="178">
        <f t="shared" si="339"/>
        <v>0</v>
      </c>
      <c r="T606" s="177">
        <f t="shared" si="351"/>
        <v>0</v>
      </c>
      <c r="U606" s="179">
        <f t="shared" si="340"/>
        <v>0</v>
      </c>
      <c r="V606" s="177">
        <f t="shared" si="352"/>
        <v>0</v>
      </c>
      <c r="W606" s="178">
        <f t="shared" si="341"/>
        <v>0</v>
      </c>
      <c r="X606" s="177">
        <f t="shared" si="353"/>
        <v>0</v>
      </c>
      <c r="Y606" s="178">
        <f t="shared" si="342"/>
        <v>0</v>
      </c>
      <c r="Z606" s="177">
        <f t="shared" si="354"/>
        <v>0</v>
      </c>
      <c r="AA606" s="178">
        <f t="shared" si="343"/>
        <v>0</v>
      </c>
      <c r="AB606" s="177">
        <f t="shared" si="355"/>
        <v>0</v>
      </c>
      <c r="AC606" s="178">
        <f t="shared" si="344"/>
        <v>0</v>
      </c>
      <c r="AD606" s="177">
        <f t="shared" si="356"/>
        <v>0</v>
      </c>
      <c r="AE606" s="179">
        <f t="shared" si="345"/>
        <v>0</v>
      </c>
      <c r="AF606" s="177">
        <f t="shared" si="356"/>
        <v>0</v>
      </c>
      <c r="AG606" s="178">
        <f t="shared" si="346"/>
        <v>0</v>
      </c>
      <c r="AH606" s="220">
        <f t="shared" si="357"/>
        <v>0</v>
      </c>
      <c r="AI606" s="179">
        <f t="shared" si="347"/>
        <v>0</v>
      </c>
      <c r="AJ606" s="177">
        <f t="shared" si="358"/>
        <v>0</v>
      </c>
      <c r="AK606" s="178">
        <f t="shared" si="348"/>
        <v>0</v>
      </c>
      <c r="AL606" s="177">
        <f t="shared" si="359"/>
        <v>0</v>
      </c>
      <c r="AM606" s="178">
        <f t="shared" si="349"/>
        <v>0</v>
      </c>
      <c r="AN606" s="220">
        <f t="shared" si="360"/>
        <v>0</v>
      </c>
      <c r="AO606" s="117">
        <f t="shared" si="350"/>
        <v>0</v>
      </c>
    </row>
    <row r="607" spans="1:41" s="65" customFormat="1" ht="15" customHeight="1">
      <c r="A607" s="66">
        <v>3</v>
      </c>
      <c r="B607" s="42">
        <v>23225703</v>
      </c>
      <c r="C607" s="43" t="s">
        <v>581</v>
      </c>
      <c r="D607" s="74">
        <v>20</v>
      </c>
      <c r="E607" s="75">
        <v>0.18</v>
      </c>
      <c r="F607" s="55"/>
      <c r="G607" s="75"/>
      <c r="H607" s="63">
        <v>1804.5926883451991</v>
      </c>
      <c r="I607" s="63">
        <v>1858.7304689955552</v>
      </c>
      <c r="J607" s="64">
        <v>2323.413086244444</v>
      </c>
      <c r="K607" s="243">
        <f t="shared" si="336"/>
        <v>0</v>
      </c>
      <c r="L607" s="238"/>
      <c r="M607" s="72">
        <v>100</v>
      </c>
      <c r="N607" s="175">
        <f t="shared" si="334"/>
        <v>0</v>
      </c>
      <c r="O607" s="178">
        <f t="shared" si="337"/>
        <v>0</v>
      </c>
      <c r="P607" s="177">
        <f t="shared" si="335"/>
        <v>0</v>
      </c>
      <c r="Q607" s="178">
        <f t="shared" si="338"/>
        <v>0</v>
      </c>
      <c r="R607" s="177">
        <f t="shared" si="335"/>
        <v>0</v>
      </c>
      <c r="S607" s="178">
        <f t="shared" si="339"/>
        <v>0</v>
      </c>
      <c r="T607" s="177">
        <f t="shared" si="351"/>
        <v>0</v>
      </c>
      <c r="U607" s="179">
        <f t="shared" si="340"/>
        <v>0</v>
      </c>
      <c r="V607" s="177">
        <f t="shared" si="352"/>
        <v>0</v>
      </c>
      <c r="W607" s="178">
        <f t="shared" si="341"/>
        <v>0</v>
      </c>
      <c r="X607" s="177">
        <f t="shared" si="353"/>
        <v>0</v>
      </c>
      <c r="Y607" s="178">
        <f t="shared" si="342"/>
        <v>0</v>
      </c>
      <c r="Z607" s="177">
        <f t="shared" si="354"/>
        <v>0</v>
      </c>
      <c r="AA607" s="178">
        <f t="shared" si="343"/>
        <v>0</v>
      </c>
      <c r="AB607" s="177">
        <f t="shared" si="355"/>
        <v>0</v>
      </c>
      <c r="AC607" s="178">
        <f t="shared" si="344"/>
        <v>0</v>
      </c>
      <c r="AD607" s="177">
        <f t="shared" si="356"/>
        <v>0</v>
      </c>
      <c r="AE607" s="179">
        <f t="shared" si="345"/>
        <v>0</v>
      </c>
      <c r="AF607" s="177">
        <f t="shared" si="356"/>
        <v>0</v>
      </c>
      <c r="AG607" s="178">
        <f t="shared" si="346"/>
        <v>0</v>
      </c>
      <c r="AH607" s="220">
        <f t="shared" si="357"/>
        <v>0</v>
      </c>
      <c r="AI607" s="179">
        <f t="shared" si="347"/>
        <v>0</v>
      </c>
      <c r="AJ607" s="177">
        <f t="shared" si="358"/>
        <v>0</v>
      </c>
      <c r="AK607" s="178">
        <f t="shared" si="348"/>
        <v>0</v>
      </c>
      <c r="AL607" s="177">
        <f t="shared" si="359"/>
        <v>0</v>
      </c>
      <c r="AM607" s="178">
        <f t="shared" si="349"/>
        <v>0</v>
      </c>
      <c r="AN607" s="220">
        <f t="shared" si="360"/>
        <v>0</v>
      </c>
      <c r="AO607" s="117">
        <f t="shared" si="350"/>
        <v>0</v>
      </c>
    </row>
    <row r="608" spans="1:41" s="65" customFormat="1" ht="15" customHeight="1">
      <c r="A608" s="66">
        <v>4</v>
      </c>
      <c r="B608" s="42">
        <v>23225704</v>
      </c>
      <c r="C608" s="43" t="s">
        <v>582</v>
      </c>
      <c r="D608" s="74">
        <v>20</v>
      </c>
      <c r="E608" s="75">
        <v>0.2</v>
      </c>
      <c r="F608" s="55"/>
      <c r="G608" s="75"/>
      <c r="H608" s="63">
        <v>2172.0488851235009</v>
      </c>
      <c r="I608" s="63">
        <v>2237.2103516772058</v>
      </c>
      <c r="J608" s="64">
        <v>2796.5129395965073</v>
      </c>
      <c r="K608" s="243">
        <f t="shared" si="336"/>
        <v>0</v>
      </c>
      <c r="L608" s="238"/>
      <c r="M608" s="72">
        <v>100</v>
      </c>
      <c r="N608" s="175">
        <f t="shared" si="334"/>
        <v>0</v>
      </c>
      <c r="O608" s="178">
        <f t="shared" si="337"/>
        <v>0</v>
      </c>
      <c r="P608" s="177">
        <f t="shared" si="335"/>
        <v>0</v>
      </c>
      <c r="Q608" s="178">
        <f t="shared" si="338"/>
        <v>0</v>
      </c>
      <c r="R608" s="177">
        <f t="shared" si="335"/>
        <v>0</v>
      </c>
      <c r="S608" s="178">
        <f t="shared" si="339"/>
        <v>0</v>
      </c>
      <c r="T608" s="177">
        <f t="shared" si="351"/>
        <v>0</v>
      </c>
      <c r="U608" s="179">
        <f t="shared" si="340"/>
        <v>0</v>
      </c>
      <c r="V608" s="177">
        <f t="shared" si="352"/>
        <v>0</v>
      </c>
      <c r="W608" s="178">
        <f t="shared" si="341"/>
        <v>0</v>
      </c>
      <c r="X608" s="177">
        <f t="shared" si="353"/>
        <v>0</v>
      </c>
      <c r="Y608" s="178">
        <f t="shared" si="342"/>
        <v>0</v>
      </c>
      <c r="Z608" s="177">
        <f t="shared" si="354"/>
        <v>0</v>
      </c>
      <c r="AA608" s="178">
        <f t="shared" si="343"/>
        <v>0</v>
      </c>
      <c r="AB608" s="177">
        <f t="shared" si="355"/>
        <v>0</v>
      </c>
      <c r="AC608" s="178">
        <f t="shared" si="344"/>
        <v>0</v>
      </c>
      <c r="AD608" s="177">
        <f t="shared" si="356"/>
        <v>0</v>
      </c>
      <c r="AE608" s="179">
        <f t="shared" si="345"/>
        <v>0</v>
      </c>
      <c r="AF608" s="177">
        <f t="shared" si="356"/>
        <v>0</v>
      </c>
      <c r="AG608" s="178">
        <f t="shared" si="346"/>
        <v>0</v>
      </c>
      <c r="AH608" s="220">
        <f t="shared" si="357"/>
        <v>0</v>
      </c>
      <c r="AI608" s="179">
        <f t="shared" si="347"/>
        <v>0</v>
      </c>
      <c r="AJ608" s="177">
        <f t="shared" si="358"/>
        <v>0</v>
      </c>
      <c r="AK608" s="178">
        <f t="shared" si="348"/>
        <v>0</v>
      </c>
      <c r="AL608" s="177">
        <f t="shared" si="359"/>
        <v>0</v>
      </c>
      <c r="AM608" s="178">
        <f t="shared" si="349"/>
        <v>0</v>
      </c>
      <c r="AN608" s="220">
        <f t="shared" si="360"/>
        <v>0</v>
      </c>
      <c r="AO608" s="117">
        <f t="shared" si="350"/>
        <v>0</v>
      </c>
    </row>
    <row r="609" spans="1:41" s="65" customFormat="1" ht="15" customHeight="1">
      <c r="A609" s="66">
        <v>5</v>
      </c>
      <c r="B609" s="42">
        <v>23225705</v>
      </c>
      <c r="C609" s="43" t="s">
        <v>583</v>
      </c>
      <c r="D609" s="74">
        <v>30</v>
      </c>
      <c r="E609" s="75">
        <v>0.18</v>
      </c>
      <c r="F609" s="55"/>
      <c r="G609" s="75"/>
      <c r="H609" s="63">
        <v>2588.6781350790802</v>
      </c>
      <c r="I609" s="63">
        <v>2666.3384791314529</v>
      </c>
      <c r="J609" s="64">
        <v>3332.9230989143161</v>
      </c>
      <c r="K609" s="243">
        <f t="shared" si="336"/>
        <v>0</v>
      </c>
      <c r="L609" s="238"/>
      <c r="M609" s="72">
        <v>100</v>
      </c>
      <c r="N609" s="175">
        <f t="shared" si="334"/>
        <v>0</v>
      </c>
      <c r="O609" s="178">
        <f t="shared" si="337"/>
        <v>0</v>
      </c>
      <c r="P609" s="177">
        <f t="shared" si="335"/>
        <v>0</v>
      </c>
      <c r="Q609" s="178">
        <f t="shared" si="338"/>
        <v>0</v>
      </c>
      <c r="R609" s="177">
        <f t="shared" si="335"/>
        <v>0</v>
      </c>
      <c r="S609" s="178">
        <f t="shared" si="339"/>
        <v>0</v>
      </c>
      <c r="T609" s="177">
        <f t="shared" si="351"/>
        <v>0</v>
      </c>
      <c r="U609" s="179">
        <f t="shared" si="340"/>
        <v>0</v>
      </c>
      <c r="V609" s="177">
        <f t="shared" si="352"/>
        <v>0</v>
      </c>
      <c r="W609" s="178">
        <f t="shared" si="341"/>
        <v>0</v>
      </c>
      <c r="X609" s="177">
        <f t="shared" si="353"/>
        <v>0</v>
      </c>
      <c r="Y609" s="178">
        <f t="shared" si="342"/>
        <v>0</v>
      </c>
      <c r="Z609" s="177">
        <f t="shared" si="354"/>
        <v>0</v>
      </c>
      <c r="AA609" s="178">
        <f t="shared" si="343"/>
        <v>0</v>
      </c>
      <c r="AB609" s="177">
        <f t="shared" si="355"/>
        <v>0</v>
      </c>
      <c r="AC609" s="178">
        <f t="shared" si="344"/>
        <v>0</v>
      </c>
      <c r="AD609" s="177">
        <f t="shared" si="356"/>
        <v>0</v>
      </c>
      <c r="AE609" s="179">
        <f t="shared" si="345"/>
        <v>0</v>
      </c>
      <c r="AF609" s="177">
        <f t="shared" si="356"/>
        <v>0</v>
      </c>
      <c r="AG609" s="178">
        <f t="shared" si="346"/>
        <v>0</v>
      </c>
      <c r="AH609" s="220">
        <f t="shared" si="357"/>
        <v>0</v>
      </c>
      <c r="AI609" s="179">
        <f t="shared" si="347"/>
        <v>0</v>
      </c>
      <c r="AJ609" s="177">
        <f t="shared" si="358"/>
        <v>0</v>
      </c>
      <c r="AK609" s="178">
        <f t="shared" si="348"/>
        <v>0</v>
      </c>
      <c r="AL609" s="177">
        <f t="shared" si="359"/>
        <v>0</v>
      </c>
      <c r="AM609" s="178">
        <f t="shared" si="349"/>
        <v>0</v>
      </c>
      <c r="AN609" s="220">
        <f t="shared" si="360"/>
        <v>0</v>
      </c>
      <c r="AO609" s="117">
        <f t="shared" si="350"/>
        <v>0</v>
      </c>
    </row>
    <row r="610" spans="1:41" s="65" customFormat="1" ht="15" customHeight="1">
      <c r="A610" s="66">
        <v>6</v>
      </c>
      <c r="B610" s="42">
        <v>23225706</v>
      </c>
      <c r="C610" s="43" t="s">
        <v>584</v>
      </c>
      <c r="D610" s="74">
        <v>40</v>
      </c>
      <c r="E610" s="75">
        <v>0.18</v>
      </c>
      <c r="F610" s="55"/>
      <c r="G610" s="75"/>
      <c r="H610" s="63">
        <v>3364.7468754527672</v>
      </c>
      <c r="I610" s="63">
        <v>3465.6892817163503</v>
      </c>
      <c r="J610" s="64">
        <v>4332.1116021454372</v>
      </c>
      <c r="K610" s="243">
        <f t="shared" si="336"/>
        <v>0</v>
      </c>
      <c r="L610" s="238"/>
      <c r="M610" s="72">
        <v>100</v>
      </c>
      <c r="N610" s="175">
        <f t="shared" si="334"/>
        <v>0</v>
      </c>
      <c r="O610" s="178">
        <f t="shared" si="337"/>
        <v>0</v>
      </c>
      <c r="P610" s="177">
        <f t="shared" si="335"/>
        <v>0</v>
      </c>
      <c r="Q610" s="178">
        <f t="shared" si="338"/>
        <v>0</v>
      </c>
      <c r="R610" s="177">
        <f t="shared" si="335"/>
        <v>0</v>
      </c>
      <c r="S610" s="178">
        <f t="shared" si="339"/>
        <v>0</v>
      </c>
      <c r="T610" s="177">
        <f t="shared" si="351"/>
        <v>0</v>
      </c>
      <c r="U610" s="179">
        <f t="shared" si="340"/>
        <v>0</v>
      </c>
      <c r="V610" s="177">
        <f t="shared" si="352"/>
        <v>0</v>
      </c>
      <c r="W610" s="178">
        <f t="shared" si="341"/>
        <v>0</v>
      </c>
      <c r="X610" s="177">
        <f t="shared" si="353"/>
        <v>0</v>
      </c>
      <c r="Y610" s="178">
        <f t="shared" si="342"/>
        <v>0</v>
      </c>
      <c r="Z610" s="177">
        <f t="shared" si="354"/>
        <v>0</v>
      </c>
      <c r="AA610" s="178">
        <f t="shared" si="343"/>
        <v>0</v>
      </c>
      <c r="AB610" s="177">
        <f t="shared" si="355"/>
        <v>0</v>
      </c>
      <c r="AC610" s="178">
        <f t="shared" si="344"/>
        <v>0</v>
      </c>
      <c r="AD610" s="177">
        <f t="shared" si="356"/>
        <v>0</v>
      </c>
      <c r="AE610" s="179">
        <f t="shared" si="345"/>
        <v>0</v>
      </c>
      <c r="AF610" s="177">
        <f t="shared" si="356"/>
        <v>0</v>
      </c>
      <c r="AG610" s="178">
        <f t="shared" si="346"/>
        <v>0</v>
      </c>
      <c r="AH610" s="220">
        <f t="shared" si="357"/>
        <v>0</v>
      </c>
      <c r="AI610" s="179">
        <f t="shared" si="347"/>
        <v>0</v>
      </c>
      <c r="AJ610" s="177">
        <f t="shared" si="358"/>
        <v>0</v>
      </c>
      <c r="AK610" s="178">
        <f t="shared" si="348"/>
        <v>0</v>
      </c>
      <c r="AL610" s="177">
        <f t="shared" si="359"/>
        <v>0</v>
      </c>
      <c r="AM610" s="178">
        <f t="shared" si="349"/>
        <v>0</v>
      </c>
      <c r="AN610" s="220">
        <f t="shared" si="360"/>
        <v>0</v>
      </c>
      <c r="AO610" s="117">
        <f t="shared" si="350"/>
        <v>0</v>
      </c>
    </row>
    <row r="611" spans="1:41" s="65" customFormat="1" ht="15" customHeight="1">
      <c r="A611" s="66">
        <v>7</v>
      </c>
      <c r="B611" s="42">
        <v>23225707</v>
      </c>
      <c r="C611" s="43" t="s">
        <v>584</v>
      </c>
      <c r="D611" s="74">
        <v>32</v>
      </c>
      <c r="E611" s="75">
        <v>0.2</v>
      </c>
      <c r="F611" s="55"/>
      <c r="G611" s="75"/>
      <c r="H611" s="63">
        <v>3326.6782114581956</v>
      </c>
      <c r="I611" s="63">
        <v>3426.4785578019414</v>
      </c>
      <c r="J611" s="64">
        <v>4283.0981972524269</v>
      </c>
      <c r="K611" s="243">
        <f t="shared" si="336"/>
        <v>0</v>
      </c>
      <c r="L611" s="238"/>
      <c r="M611" s="72">
        <v>100</v>
      </c>
      <c r="N611" s="175">
        <f t="shared" si="334"/>
        <v>0</v>
      </c>
      <c r="O611" s="178">
        <f t="shared" si="337"/>
        <v>0</v>
      </c>
      <c r="P611" s="177">
        <f t="shared" si="335"/>
        <v>0</v>
      </c>
      <c r="Q611" s="178">
        <f t="shared" si="338"/>
        <v>0</v>
      </c>
      <c r="R611" s="177">
        <f t="shared" si="335"/>
        <v>0</v>
      </c>
      <c r="S611" s="178">
        <f t="shared" si="339"/>
        <v>0</v>
      </c>
      <c r="T611" s="177">
        <f t="shared" si="351"/>
        <v>0</v>
      </c>
      <c r="U611" s="179">
        <f t="shared" si="340"/>
        <v>0</v>
      </c>
      <c r="V611" s="177">
        <f t="shared" si="352"/>
        <v>0</v>
      </c>
      <c r="W611" s="178">
        <f t="shared" si="341"/>
        <v>0</v>
      </c>
      <c r="X611" s="177">
        <f t="shared" si="353"/>
        <v>0</v>
      </c>
      <c r="Y611" s="178">
        <f t="shared" si="342"/>
        <v>0</v>
      </c>
      <c r="Z611" s="177">
        <f t="shared" si="354"/>
        <v>0</v>
      </c>
      <c r="AA611" s="178">
        <f t="shared" si="343"/>
        <v>0</v>
      </c>
      <c r="AB611" s="177">
        <f t="shared" si="355"/>
        <v>0</v>
      </c>
      <c r="AC611" s="178">
        <f t="shared" si="344"/>
        <v>0</v>
      </c>
      <c r="AD611" s="177">
        <f t="shared" si="356"/>
        <v>0</v>
      </c>
      <c r="AE611" s="179">
        <f t="shared" si="345"/>
        <v>0</v>
      </c>
      <c r="AF611" s="177">
        <f t="shared" si="356"/>
        <v>0</v>
      </c>
      <c r="AG611" s="178">
        <f t="shared" si="346"/>
        <v>0</v>
      </c>
      <c r="AH611" s="220">
        <f t="shared" si="357"/>
        <v>0</v>
      </c>
      <c r="AI611" s="179">
        <f t="shared" si="347"/>
        <v>0</v>
      </c>
      <c r="AJ611" s="177">
        <f t="shared" si="358"/>
        <v>0</v>
      </c>
      <c r="AK611" s="178">
        <f t="shared" si="348"/>
        <v>0</v>
      </c>
      <c r="AL611" s="177">
        <f t="shared" si="359"/>
        <v>0</v>
      </c>
      <c r="AM611" s="178">
        <f t="shared" si="349"/>
        <v>0</v>
      </c>
      <c r="AN611" s="220">
        <f t="shared" si="360"/>
        <v>0</v>
      </c>
      <c r="AO611" s="117">
        <f t="shared" si="350"/>
        <v>0</v>
      </c>
    </row>
    <row r="612" spans="1:41" s="65" customFormat="1" ht="15" customHeight="1">
      <c r="A612" s="66">
        <v>8</v>
      </c>
      <c r="B612" s="42">
        <v>23225708</v>
      </c>
      <c r="C612" s="43" t="s">
        <v>585</v>
      </c>
      <c r="D612" s="74">
        <v>50</v>
      </c>
      <c r="E612" s="75">
        <v>0.18</v>
      </c>
      <c r="F612" s="55"/>
      <c r="G612" s="75"/>
      <c r="H612" s="63">
        <v>4142.6294746101175</v>
      </c>
      <c r="I612" s="63">
        <v>4266.9083588484209</v>
      </c>
      <c r="J612" s="64">
        <v>5333.6354485605261</v>
      </c>
      <c r="K612" s="243">
        <f t="shared" si="336"/>
        <v>0</v>
      </c>
      <c r="L612" s="238"/>
      <c r="M612" s="72">
        <v>100</v>
      </c>
      <c r="N612" s="175">
        <f t="shared" si="334"/>
        <v>0</v>
      </c>
      <c r="O612" s="178">
        <f t="shared" si="337"/>
        <v>0</v>
      </c>
      <c r="P612" s="177">
        <f t="shared" si="335"/>
        <v>0</v>
      </c>
      <c r="Q612" s="178">
        <f t="shared" si="338"/>
        <v>0</v>
      </c>
      <c r="R612" s="177">
        <f t="shared" si="335"/>
        <v>0</v>
      </c>
      <c r="S612" s="178">
        <f t="shared" si="339"/>
        <v>0</v>
      </c>
      <c r="T612" s="177">
        <f t="shared" si="351"/>
        <v>0</v>
      </c>
      <c r="U612" s="179">
        <f t="shared" si="340"/>
        <v>0</v>
      </c>
      <c r="V612" s="177">
        <f t="shared" si="352"/>
        <v>0</v>
      </c>
      <c r="W612" s="178">
        <f t="shared" si="341"/>
        <v>0</v>
      </c>
      <c r="X612" s="177">
        <f t="shared" si="353"/>
        <v>0</v>
      </c>
      <c r="Y612" s="178">
        <f t="shared" si="342"/>
        <v>0</v>
      </c>
      <c r="Z612" s="177">
        <f t="shared" si="354"/>
        <v>0</v>
      </c>
      <c r="AA612" s="178">
        <f t="shared" si="343"/>
        <v>0</v>
      </c>
      <c r="AB612" s="177">
        <f t="shared" si="355"/>
        <v>0</v>
      </c>
      <c r="AC612" s="178">
        <f t="shared" si="344"/>
        <v>0</v>
      </c>
      <c r="AD612" s="177">
        <f t="shared" si="356"/>
        <v>0</v>
      </c>
      <c r="AE612" s="179">
        <f t="shared" si="345"/>
        <v>0</v>
      </c>
      <c r="AF612" s="177">
        <f t="shared" si="356"/>
        <v>0</v>
      </c>
      <c r="AG612" s="178">
        <f t="shared" si="346"/>
        <v>0</v>
      </c>
      <c r="AH612" s="220">
        <f t="shared" si="357"/>
        <v>0</v>
      </c>
      <c r="AI612" s="179">
        <f t="shared" si="347"/>
        <v>0</v>
      </c>
      <c r="AJ612" s="177">
        <f t="shared" si="358"/>
        <v>0</v>
      </c>
      <c r="AK612" s="178">
        <f t="shared" si="348"/>
        <v>0</v>
      </c>
      <c r="AL612" s="177">
        <f t="shared" si="359"/>
        <v>0</v>
      </c>
      <c r="AM612" s="178">
        <f t="shared" si="349"/>
        <v>0</v>
      </c>
      <c r="AN612" s="220">
        <f t="shared" si="360"/>
        <v>0</v>
      </c>
      <c r="AO612" s="117">
        <f t="shared" si="350"/>
        <v>0</v>
      </c>
    </row>
    <row r="613" spans="1:41" s="65" customFormat="1" ht="15" customHeight="1">
      <c r="A613" s="66">
        <v>9</v>
      </c>
      <c r="B613" s="42">
        <v>23225709</v>
      </c>
      <c r="C613" s="43" t="s">
        <v>586</v>
      </c>
      <c r="D613" s="74">
        <v>48</v>
      </c>
      <c r="E613" s="75">
        <v>0.2</v>
      </c>
      <c r="F613" s="55"/>
      <c r="G613" s="75"/>
      <c r="H613" s="63">
        <v>4761.6506887534051</v>
      </c>
      <c r="I613" s="63">
        <v>4904.5002094160072</v>
      </c>
      <c r="J613" s="64">
        <v>6130.6252617700084</v>
      </c>
      <c r="K613" s="243">
        <f t="shared" si="336"/>
        <v>0</v>
      </c>
      <c r="L613" s="238"/>
      <c r="M613" s="72">
        <v>100</v>
      </c>
      <c r="N613" s="175">
        <f t="shared" si="334"/>
        <v>0</v>
      </c>
      <c r="O613" s="178">
        <f t="shared" si="337"/>
        <v>0</v>
      </c>
      <c r="P613" s="177">
        <f t="shared" si="335"/>
        <v>0</v>
      </c>
      <c r="Q613" s="178">
        <f t="shared" si="338"/>
        <v>0</v>
      </c>
      <c r="R613" s="177">
        <f t="shared" si="335"/>
        <v>0</v>
      </c>
      <c r="S613" s="178">
        <f t="shared" si="339"/>
        <v>0</v>
      </c>
      <c r="T613" s="177">
        <f t="shared" si="351"/>
        <v>0</v>
      </c>
      <c r="U613" s="179">
        <f t="shared" si="340"/>
        <v>0</v>
      </c>
      <c r="V613" s="177">
        <f t="shared" si="352"/>
        <v>0</v>
      </c>
      <c r="W613" s="178">
        <f t="shared" si="341"/>
        <v>0</v>
      </c>
      <c r="X613" s="177">
        <f t="shared" si="353"/>
        <v>0</v>
      </c>
      <c r="Y613" s="178">
        <f t="shared" si="342"/>
        <v>0</v>
      </c>
      <c r="Z613" s="177">
        <f t="shared" si="354"/>
        <v>0</v>
      </c>
      <c r="AA613" s="178">
        <f t="shared" si="343"/>
        <v>0</v>
      </c>
      <c r="AB613" s="177">
        <f t="shared" si="355"/>
        <v>0</v>
      </c>
      <c r="AC613" s="178">
        <f t="shared" si="344"/>
        <v>0</v>
      </c>
      <c r="AD613" s="177">
        <f t="shared" si="356"/>
        <v>0</v>
      </c>
      <c r="AE613" s="179">
        <f t="shared" si="345"/>
        <v>0</v>
      </c>
      <c r="AF613" s="177">
        <f t="shared" si="356"/>
        <v>0</v>
      </c>
      <c r="AG613" s="178">
        <f t="shared" si="346"/>
        <v>0</v>
      </c>
      <c r="AH613" s="220">
        <f t="shared" si="357"/>
        <v>0</v>
      </c>
      <c r="AI613" s="179">
        <f t="shared" si="347"/>
        <v>0</v>
      </c>
      <c r="AJ613" s="177">
        <f t="shared" si="358"/>
        <v>0</v>
      </c>
      <c r="AK613" s="178">
        <f t="shared" si="348"/>
        <v>0</v>
      </c>
      <c r="AL613" s="177">
        <f t="shared" si="359"/>
        <v>0</v>
      </c>
      <c r="AM613" s="178">
        <f t="shared" si="349"/>
        <v>0</v>
      </c>
      <c r="AN613" s="220">
        <f t="shared" si="360"/>
        <v>0</v>
      </c>
      <c r="AO613" s="117">
        <f t="shared" si="350"/>
        <v>0</v>
      </c>
    </row>
    <row r="614" spans="1:41" s="65" customFormat="1" ht="15" customHeight="1">
      <c r="A614" s="66">
        <v>10</v>
      </c>
      <c r="B614" s="42">
        <v>23225710</v>
      </c>
      <c r="C614" s="43" t="s">
        <v>586</v>
      </c>
      <c r="D614" s="74">
        <v>30</v>
      </c>
      <c r="E614" s="75">
        <v>0.25</v>
      </c>
      <c r="F614" s="55"/>
      <c r="G614" s="75"/>
      <c r="H614" s="63">
        <v>4657.2448050327421</v>
      </c>
      <c r="I614" s="63">
        <v>4796.9621491837243</v>
      </c>
      <c r="J614" s="64">
        <v>5996.2026864796553</v>
      </c>
      <c r="K614" s="243">
        <f t="shared" si="336"/>
        <v>0</v>
      </c>
      <c r="L614" s="238"/>
      <c r="M614" s="72">
        <v>100</v>
      </c>
      <c r="N614" s="175">
        <f t="shared" si="334"/>
        <v>0</v>
      </c>
      <c r="O614" s="178">
        <f t="shared" si="337"/>
        <v>0</v>
      </c>
      <c r="P614" s="177">
        <f t="shared" si="335"/>
        <v>0</v>
      </c>
      <c r="Q614" s="178">
        <f t="shared" si="338"/>
        <v>0</v>
      </c>
      <c r="R614" s="177">
        <f t="shared" si="335"/>
        <v>0</v>
      </c>
      <c r="S614" s="178">
        <f t="shared" si="339"/>
        <v>0</v>
      </c>
      <c r="T614" s="177">
        <f t="shared" si="351"/>
        <v>0</v>
      </c>
      <c r="U614" s="179">
        <f t="shared" si="340"/>
        <v>0</v>
      </c>
      <c r="V614" s="177">
        <f t="shared" si="352"/>
        <v>0</v>
      </c>
      <c r="W614" s="178">
        <f t="shared" si="341"/>
        <v>0</v>
      </c>
      <c r="X614" s="177">
        <f t="shared" si="353"/>
        <v>0</v>
      </c>
      <c r="Y614" s="178">
        <f t="shared" si="342"/>
        <v>0</v>
      </c>
      <c r="Z614" s="177">
        <f t="shared" si="354"/>
        <v>0</v>
      </c>
      <c r="AA614" s="178">
        <f t="shared" si="343"/>
        <v>0</v>
      </c>
      <c r="AB614" s="177">
        <f t="shared" si="355"/>
        <v>0</v>
      </c>
      <c r="AC614" s="178">
        <f t="shared" si="344"/>
        <v>0</v>
      </c>
      <c r="AD614" s="177">
        <f t="shared" si="356"/>
        <v>0</v>
      </c>
      <c r="AE614" s="179">
        <f t="shared" si="345"/>
        <v>0</v>
      </c>
      <c r="AF614" s="177">
        <f t="shared" si="356"/>
        <v>0</v>
      </c>
      <c r="AG614" s="178">
        <f t="shared" si="346"/>
        <v>0</v>
      </c>
      <c r="AH614" s="220">
        <f t="shared" si="357"/>
        <v>0</v>
      </c>
      <c r="AI614" s="179">
        <f t="shared" si="347"/>
        <v>0</v>
      </c>
      <c r="AJ614" s="177">
        <f t="shared" si="358"/>
        <v>0</v>
      </c>
      <c r="AK614" s="178">
        <f t="shared" si="348"/>
        <v>0</v>
      </c>
      <c r="AL614" s="177">
        <f t="shared" si="359"/>
        <v>0</v>
      </c>
      <c r="AM614" s="178">
        <f t="shared" si="349"/>
        <v>0</v>
      </c>
      <c r="AN614" s="220">
        <f t="shared" si="360"/>
        <v>0</v>
      </c>
      <c r="AO614" s="117">
        <f t="shared" si="350"/>
        <v>0</v>
      </c>
    </row>
    <row r="615" spans="1:41" s="65" customFormat="1" ht="15" customHeight="1">
      <c r="A615" s="66">
        <v>11</v>
      </c>
      <c r="B615" s="42">
        <v>23225711</v>
      </c>
      <c r="C615" s="43" t="s">
        <v>587</v>
      </c>
      <c r="D615" s="74">
        <v>50</v>
      </c>
      <c r="E615" s="75">
        <v>0.2</v>
      </c>
      <c r="F615" s="55"/>
      <c r="G615" s="75"/>
      <c r="H615" s="63">
        <v>4952.4199693648916</v>
      </c>
      <c r="I615" s="63">
        <v>5100.9925684458385</v>
      </c>
      <c r="J615" s="64">
        <v>6376.2407105572975</v>
      </c>
      <c r="K615" s="243">
        <f t="shared" si="336"/>
        <v>0</v>
      </c>
      <c r="L615" s="238"/>
      <c r="M615" s="72">
        <v>100</v>
      </c>
      <c r="N615" s="175">
        <f t="shared" si="334"/>
        <v>0</v>
      </c>
      <c r="O615" s="178">
        <f t="shared" si="337"/>
        <v>0</v>
      </c>
      <c r="P615" s="177">
        <f t="shared" si="335"/>
        <v>0</v>
      </c>
      <c r="Q615" s="178">
        <f t="shared" si="338"/>
        <v>0</v>
      </c>
      <c r="R615" s="177">
        <f t="shared" si="335"/>
        <v>0</v>
      </c>
      <c r="S615" s="178">
        <f t="shared" si="339"/>
        <v>0</v>
      </c>
      <c r="T615" s="177">
        <f t="shared" si="351"/>
        <v>0</v>
      </c>
      <c r="U615" s="179">
        <f t="shared" si="340"/>
        <v>0</v>
      </c>
      <c r="V615" s="177">
        <f t="shared" si="352"/>
        <v>0</v>
      </c>
      <c r="W615" s="178">
        <f t="shared" si="341"/>
        <v>0</v>
      </c>
      <c r="X615" s="177">
        <f t="shared" si="353"/>
        <v>0</v>
      </c>
      <c r="Y615" s="178">
        <f t="shared" si="342"/>
        <v>0</v>
      </c>
      <c r="Z615" s="177">
        <f t="shared" si="354"/>
        <v>0</v>
      </c>
      <c r="AA615" s="178">
        <f t="shared" si="343"/>
        <v>0</v>
      </c>
      <c r="AB615" s="177">
        <f t="shared" si="355"/>
        <v>0</v>
      </c>
      <c r="AC615" s="178">
        <f t="shared" si="344"/>
        <v>0</v>
      </c>
      <c r="AD615" s="177">
        <f t="shared" si="356"/>
        <v>0</v>
      </c>
      <c r="AE615" s="179">
        <f t="shared" si="345"/>
        <v>0</v>
      </c>
      <c r="AF615" s="177">
        <f t="shared" si="356"/>
        <v>0</v>
      </c>
      <c r="AG615" s="178">
        <f t="shared" si="346"/>
        <v>0</v>
      </c>
      <c r="AH615" s="220">
        <f t="shared" si="357"/>
        <v>0</v>
      </c>
      <c r="AI615" s="179">
        <f t="shared" si="347"/>
        <v>0</v>
      </c>
      <c r="AJ615" s="177">
        <f t="shared" si="358"/>
        <v>0</v>
      </c>
      <c r="AK615" s="178">
        <f t="shared" si="348"/>
        <v>0</v>
      </c>
      <c r="AL615" s="177">
        <f t="shared" si="359"/>
        <v>0</v>
      </c>
      <c r="AM615" s="178">
        <f t="shared" si="349"/>
        <v>0</v>
      </c>
      <c r="AN615" s="220">
        <f t="shared" si="360"/>
        <v>0</v>
      </c>
      <c r="AO615" s="117">
        <f t="shared" si="350"/>
        <v>0</v>
      </c>
    </row>
    <row r="616" spans="1:41" s="65" customFormat="1" ht="15" customHeight="1">
      <c r="A616" s="66">
        <v>12</v>
      </c>
      <c r="B616" s="42">
        <v>23225712</v>
      </c>
      <c r="C616" s="43" t="s">
        <v>588</v>
      </c>
      <c r="D616" s="74">
        <v>65</v>
      </c>
      <c r="E616" s="75">
        <v>0.2</v>
      </c>
      <c r="F616" s="55"/>
      <c r="G616" s="75"/>
      <c r="H616" s="63">
        <v>6348.628030460336</v>
      </c>
      <c r="I616" s="63">
        <v>6539.0868713741465</v>
      </c>
      <c r="J616" s="64">
        <v>8173.8585892176825</v>
      </c>
      <c r="K616" s="243">
        <f t="shared" si="336"/>
        <v>0</v>
      </c>
      <c r="L616" s="238"/>
      <c r="M616" s="72">
        <v>100</v>
      </c>
      <c r="N616" s="175">
        <f t="shared" si="334"/>
        <v>0</v>
      </c>
      <c r="O616" s="178">
        <f t="shared" si="337"/>
        <v>0</v>
      </c>
      <c r="P616" s="177">
        <f t="shared" si="335"/>
        <v>0</v>
      </c>
      <c r="Q616" s="178">
        <f t="shared" si="338"/>
        <v>0</v>
      </c>
      <c r="R616" s="177">
        <f t="shared" si="335"/>
        <v>0</v>
      </c>
      <c r="S616" s="178">
        <f t="shared" si="339"/>
        <v>0</v>
      </c>
      <c r="T616" s="177">
        <f t="shared" si="351"/>
        <v>0</v>
      </c>
      <c r="U616" s="179">
        <f t="shared" si="340"/>
        <v>0</v>
      </c>
      <c r="V616" s="177">
        <f t="shared" si="352"/>
        <v>0</v>
      </c>
      <c r="W616" s="178">
        <f t="shared" si="341"/>
        <v>0</v>
      </c>
      <c r="X616" s="177">
        <f t="shared" si="353"/>
        <v>0</v>
      </c>
      <c r="Y616" s="178">
        <f t="shared" si="342"/>
        <v>0</v>
      </c>
      <c r="Z616" s="177">
        <f t="shared" si="354"/>
        <v>0</v>
      </c>
      <c r="AA616" s="178">
        <f t="shared" si="343"/>
        <v>0</v>
      </c>
      <c r="AB616" s="177">
        <f t="shared" si="355"/>
        <v>0</v>
      </c>
      <c r="AC616" s="178">
        <f t="shared" si="344"/>
        <v>0</v>
      </c>
      <c r="AD616" s="177">
        <f t="shared" si="356"/>
        <v>0</v>
      </c>
      <c r="AE616" s="179">
        <f t="shared" si="345"/>
        <v>0</v>
      </c>
      <c r="AF616" s="177">
        <f t="shared" si="356"/>
        <v>0</v>
      </c>
      <c r="AG616" s="178">
        <f t="shared" si="346"/>
        <v>0</v>
      </c>
      <c r="AH616" s="220">
        <f t="shared" si="357"/>
        <v>0</v>
      </c>
      <c r="AI616" s="179">
        <f t="shared" si="347"/>
        <v>0</v>
      </c>
      <c r="AJ616" s="177">
        <f t="shared" si="358"/>
        <v>0</v>
      </c>
      <c r="AK616" s="178">
        <f t="shared" si="348"/>
        <v>0</v>
      </c>
      <c r="AL616" s="177">
        <f t="shared" si="359"/>
        <v>0</v>
      </c>
      <c r="AM616" s="178">
        <f t="shared" si="349"/>
        <v>0</v>
      </c>
      <c r="AN616" s="220">
        <f t="shared" si="360"/>
        <v>0</v>
      </c>
      <c r="AO616" s="117">
        <f t="shared" si="350"/>
        <v>0</v>
      </c>
    </row>
    <row r="617" spans="1:41" s="65" customFormat="1" ht="15" customHeight="1" thickBot="1">
      <c r="A617" s="67">
        <v>13</v>
      </c>
      <c r="B617" s="44">
        <v>23225713</v>
      </c>
      <c r="C617" s="45" t="s">
        <v>589</v>
      </c>
      <c r="D617" s="76">
        <v>50</v>
      </c>
      <c r="E617" s="77">
        <v>0.25</v>
      </c>
      <c r="F617" s="57"/>
      <c r="G617" s="77"/>
      <c r="H617" s="70">
        <v>7564.3941162994815</v>
      </c>
      <c r="I617" s="70">
        <v>7791.3259397884658</v>
      </c>
      <c r="J617" s="71">
        <v>9739.157424735582</v>
      </c>
      <c r="K617" s="246">
        <f t="shared" si="336"/>
        <v>0</v>
      </c>
      <c r="L617" s="240"/>
      <c r="M617" s="73">
        <v>100</v>
      </c>
      <c r="N617" s="180">
        <f t="shared" si="334"/>
        <v>0</v>
      </c>
      <c r="O617" s="178">
        <f t="shared" si="337"/>
        <v>0</v>
      </c>
      <c r="P617" s="177">
        <f t="shared" si="335"/>
        <v>0</v>
      </c>
      <c r="Q617" s="178">
        <f t="shared" si="338"/>
        <v>0</v>
      </c>
      <c r="R617" s="177">
        <f t="shared" si="335"/>
        <v>0</v>
      </c>
      <c r="S617" s="178">
        <f t="shared" si="339"/>
        <v>0</v>
      </c>
      <c r="T617" s="177">
        <f t="shared" si="351"/>
        <v>0</v>
      </c>
      <c r="U617" s="179">
        <f t="shared" si="340"/>
        <v>0</v>
      </c>
      <c r="V617" s="177">
        <f t="shared" si="352"/>
        <v>0</v>
      </c>
      <c r="W617" s="178">
        <f t="shared" si="341"/>
        <v>0</v>
      </c>
      <c r="X617" s="177">
        <f t="shared" si="353"/>
        <v>0</v>
      </c>
      <c r="Y617" s="178">
        <f t="shared" si="342"/>
        <v>0</v>
      </c>
      <c r="Z617" s="177">
        <f t="shared" si="354"/>
        <v>0</v>
      </c>
      <c r="AA617" s="178">
        <f t="shared" si="343"/>
        <v>0</v>
      </c>
      <c r="AB617" s="177">
        <f t="shared" si="355"/>
        <v>0</v>
      </c>
      <c r="AC617" s="178">
        <f t="shared" si="344"/>
        <v>0</v>
      </c>
      <c r="AD617" s="177">
        <f t="shared" si="356"/>
        <v>0</v>
      </c>
      <c r="AE617" s="179">
        <f t="shared" si="345"/>
        <v>0</v>
      </c>
      <c r="AF617" s="177">
        <f t="shared" si="356"/>
        <v>0</v>
      </c>
      <c r="AG617" s="178">
        <f t="shared" si="346"/>
        <v>0</v>
      </c>
      <c r="AH617" s="220">
        <f t="shared" si="357"/>
        <v>0</v>
      </c>
      <c r="AI617" s="179">
        <f t="shared" si="347"/>
        <v>0</v>
      </c>
      <c r="AJ617" s="177">
        <f t="shared" si="358"/>
        <v>0</v>
      </c>
      <c r="AK617" s="178">
        <f t="shared" si="348"/>
        <v>0</v>
      </c>
      <c r="AL617" s="177">
        <f t="shared" si="359"/>
        <v>0</v>
      </c>
      <c r="AM617" s="178">
        <f t="shared" si="349"/>
        <v>0</v>
      </c>
      <c r="AN617" s="220">
        <f t="shared" si="360"/>
        <v>0</v>
      </c>
      <c r="AO617" s="117">
        <f t="shared" si="350"/>
        <v>0</v>
      </c>
    </row>
    <row r="618" spans="1:41" s="139" customFormat="1" ht="15" customHeight="1" thickTop="1">
      <c r="A618" s="151" t="s">
        <v>746</v>
      </c>
      <c r="B618" s="129"/>
      <c r="C618" s="130"/>
      <c r="D618" s="131"/>
      <c r="E618" s="132"/>
      <c r="F618" s="133"/>
      <c r="G618" s="134"/>
      <c r="H618" s="135"/>
      <c r="I618" s="135"/>
      <c r="J618" s="135"/>
      <c r="K618" s="245"/>
      <c r="L618" s="136"/>
      <c r="M618" s="184"/>
      <c r="N618" s="201"/>
      <c r="O618" s="202"/>
      <c r="P618" s="187"/>
      <c r="Q618" s="185"/>
      <c r="R618" s="187"/>
      <c r="S618" s="185"/>
      <c r="T618" s="187"/>
      <c r="U618" s="136"/>
      <c r="V618" s="187"/>
      <c r="W618" s="185"/>
      <c r="X618" s="187"/>
      <c r="Y618" s="185"/>
      <c r="Z618" s="187"/>
      <c r="AA618" s="185"/>
      <c r="AB618" s="187"/>
      <c r="AC618" s="185"/>
      <c r="AD618" s="187"/>
      <c r="AE618" s="136"/>
      <c r="AF618" s="226"/>
      <c r="AG618" s="210"/>
      <c r="AH618" s="209"/>
      <c r="AI618" s="136"/>
      <c r="AJ618" s="226"/>
      <c r="AK618" s="210">
        <f t="shared" si="348"/>
        <v>0</v>
      </c>
      <c r="AL618" s="226"/>
      <c r="AM618" s="210">
        <f t="shared" si="349"/>
        <v>0</v>
      </c>
      <c r="AN618" s="209"/>
      <c r="AO618" s="138">
        <f t="shared" si="350"/>
        <v>0</v>
      </c>
    </row>
    <row r="619" spans="1:41" s="65" customFormat="1" ht="15" customHeight="1">
      <c r="A619" s="164" t="s">
        <v>747</v>
      </c>
      <c r="B619" s="165"/>
      <c r="C619" s="165"/>
      <c r="D619" s="165"/>
      <c r="E619" s="165"/>
      <c r="F619" s="165"/>
      <c r="G619" s="165"/>
      <c r="H619" s="165"/>
      <c r="I619" s="165"/>
      <c r="J619" s="165"/>
      <c r="K619" s="251"/>
      <c r="L619" s="165"/>
      <c r="M619" s="166"/>
      <c r="N619" s="207"/>
      <c r="O619" s="178"/>
      <c r="P619" s="177"/>
      <c r="Q619" s="178"/>
      <c r="R619" s="177"/>
      <c r="S619" s="178"/>
      <c r="T619" s="177"/>
      <c r="U619" s="179"/>
      <c r="V619" s="177"/>
      <c r="W619" s="178"/>
      <c r="X619" s="177"/>
      <c r="Y619" s="178"/>
      <c r="Z619" s="177"/>
      <c r="AA619" s="178"/>
      <c r="AB619" s="177"/>
      <c r="AC619" s="178"/>
      <c r="AD619" s="177"/>
      <c r="AE619" s="179"/>
      <c r="AF619" s="177"/>
      <c r="AG619" s="178"/>
      <c r="AH619" s="220"/>
      <c r="AI619" s="179"/>
      <c r="AJ619" s="177"/>
      <c r="AK619" s="178">
        <f t="shared" si="348"/>
        <v>0</v>
      </c>
      <c r="AL619" s="177"/>
      <c r="AM619" s="178">
        <f t="shared" si="349"/>
        <v>0</v>
      </c>
      <c r="AN619" s="220"/>
      <c r="AO619" s="117">
        <f t="shared" si="350"/>
        <v>0</v>
      </c>
    </row>
    <row r="620" spans="1:41" s="65" customFormat="1" ht="15" customHeight="1">
      <c r="A620" s="60">
        <v>1</v>
      </c>
      <c r="B620" s="40">
        <v>20215101</v>
      </c>
      <c r="C620" s="41" t="s">
        <v>590</v>
      </c>
      <c r="D620" s="78">
        <v>20</v>
      </c>
      <c r="E620" s="79">
        <v>0.18</v>
      </c>
      <c r="F620" s="106"/>
      <c r="G620" s="79"/>
      <c r="H620" s="82">
        <v>847.97920822343974</v>
      </c>
      <c r="I620" s="82">
        <v>873.41858447014295</v>
      </c>
      <c r="J620" s="83">
        <v>1091.7732305876787</v>
      </c>
      <c r="K620" s="242">
        <f t="shared" si="336"/>
        <v>0</v>
      </c>
      <c r="L620" s="237"/>
      <c r="M620" s="84">
        <v>200</v>
      </c>
      <c r="N620" s="175">
        <f t="shared" si="334"/>
        <v>0</v>
      </c>
      <c r="O620" s="178">
        <f t="shared" si="337"/>
        <v>0</v>
      </c>
      <c r="P620" s="177">
        <f t="shared" si="335"/>
        <v>0</v>
      </c>
      <c r="Q620" s="178">
        <f t="shared" si="338"/>
        <v>0</v>
      </c>
      <c r="R620" s="177">
        <f t="shared" si="335"/>
        <v>0</v>
      </c>
      <c r="S620" s="178">
        <f t="shared" si="339"/>
        <v>0</v>
      </c>
      <c r="T620" s="177">
        <f>U620/1.1</f>
        <v>0</v>
      </c>
      <c r="U620" s="179">
        <f t="shared" si="340"/>
        <v>0</v>
      </c>
      <c r="V620" s="177">
        <f>W620/1.1</f>
        <v>0</v>
      </c>
      <c r="W620" s="178">
        <f t="shared" si="341"/>
        <v>0</v>
      </c>
      <c r="X620" s="177">
        <f>Y620/1.1</f>
        <v>0</v>
      </c>
      <c r="Y620" s="178">
        <f t="shared" si="342"/>
        <v>0</v>
      </c>
      <c r="Z620" s="177">
        <f>AA620/1.1</f>
        <v>0</v>
      </c>
      <c r="AA620" s="178">
        <f t="shared" si="343"/>
        <v>0</v>
      </c>
      <c r="AB620" s="177">
        <f>AC620/1.1</f>
        <v>0</v>
      </c>
      <c r="AC620" s="178">
        <f t="shared" si="344"/>
        <v>0</v>
      </c>
      <c r="AD620" s="177">
        <f>AE620/1.1</f>
        <v>0</v>
      </c>
      <c r="AE620" s="179">
        <f t="shared" si="345"/>
        <v>0</v>
      </c>
      <c r="AF620" s="177">
        <f>AG620/1.1</f>
        <v>0</v>
      </c>
      <c r="AG620" s="178">
        <f t="shared" si="346"/>
        <v>0</v>
      </c>
      <c r="AH620" s="220">
        <f>AI620/1.1</f>
        <v>0</v>
      </c>
      <c r="AI620" s="179">
        <f t="shared" si="347"/>
        <v>0</v>
      </c>
      <c r="AJ620" s="177">
        <f>AK620/1.1</f>
        <v>0</v>
      </c>
      <c r="AK620" s="178">
        <f t="shared" si="348"/>
        <v>0</v>
      </c>
      <c r="AL620" s="177">
        <f>AM620/1.1</f>
        <v>0</v>
      </c>
      <c r="AM620" s="178">
        <f t="shared" si="349"/>
        <v>0</v>
      </c>
      <c r="AN620" s="220">
        <f>AO620/1.1</f>
        <v>0</v>
      </c>
      <c r="AO620" s="117">
        <f t="shared" si="350"/>
        <v>0</v>
      </c>
    </row>
    <row r="621" spans="1:41" s="65" customFormat="1" ht="15" customHeight="1">
      <c r="A621" s="66">
        <v>2</v>
      </c>
      <c r="B621" s="42">
        <v>20215102</v>
      </c>
      <c r="C621" s="43" t="s">
        <v>591</v>
      </c>
      <c r="D621" s="74">
        <v>30</v>
      </c>
      <c r="E621" s="75">
        <v>0.18</v>
      </c>
      <c r="F621" s="55"/>
      <c r="G621" s="75"/>
      <c r="H621" s="63">
        <v>1236.6176408072436</v>
      </c>
      <c r="I621" s="63">
        <v>1273.7161700314609</v>
      </c>
      <c r="J621" s="64">
        <v>1592.1452125393262</v>
      </c>
      <c r="K621" s="243">
        <f t="shared" si="336"/>
        <v>0</v>
      </c>
      <c r="L621" s="238"/>
      <c r="M621" s="72">
        <v>200</v>
      </c>
      <c r="N621" s="175">
        <f t="shared" si="334"/>
        <v>0</v>
      </c>
      <c r="O621" s="178">
        <f t="shared" si="337"/>
        <v>0</v>
      </c>
      <c r="P621" s="177">
        <f t="shared" si="335"/>
        <v>0</v>
      </c>
      <c r="Q621" s="178">
        <f t="shared" si="338"/>
        <v>0</v>
      </c>
      <c r="R621" s="177">
        <f t="shared" si="335"/>
        <v>0</v>
      </c>
      <c r="S621" s="178">
        <f t="shared" si="339"/>
        <v>0</v>
      </c>
      <c r="T621" s="177">
        <f>U621/1.1</f>
        <v>0</v>
      </c>
      <c r="U621" s="179">
        <f t="shared" si="340"/>
        <v>0</v>
      </c>
      <c r="V621" s="177">
        <f>W621/1.1</f>
        <v>0</v>
      </c>
      <c r="W621" s="178">
        <f t="shared" si="341"/>
        <v>0</v>
      </c>
      <c r="X621" s="177">
        <f>Y621/1.1</f>
        <v>0</v>
      </c>
      <c r="Y621" s="178">
        <f t="shared" si="342"/>
        <v>0</v>
      </c>
      <c r="Z621" s="177">
        <f>AA621/1.1</f>
        <v>0</v>
      </c>
      <c r="AA621" s="178">
        <f t="shared" si="343"/>
        <v>0</v>
      </c>
      <c r="AB621" s="177">
        <f>AC621/1.1</f>
        <v>0</v>
      </c>
      <c r="AC621" s="178">
        <f t="shared" si="344"/>
        <v>0</v>
      </c>
      <c r="AD621" s="177">
        <f>AE621/1.1</f>
        <v>0</v>
      </c>
      <c r="AE621" s="179">
        <f t="shared" si="345"/>
        <v>0</v>
      </c>
      <c r="AF621" s="177">
        <f>AG621/1.1</f>
        <v>0</v>
      </c>
      <c r="AG621" s="178">
        <f t="shared" si="346"/>
        <v>0</v>
      </c>
      <c r="AH621" s="220">
        <f>AI621/1.1</f>
        <v>0</v>
      </c>
      <c r="AI621" s="179">
        <f t="shared" si="347"/>
        <v>0</v>
      </c>
      <c r="AJ621" s="177">
        <f>AK621/1.1</f>
        <v>0</v>
      </c>
      <c r="AK621" s="178">
        <f t="shared" si="348"/>
        <v>0</v>
      </c>
      <c r="AL621" s="177">
        <f>AM621/1.1</f>
        <v>0</v>
      </c>
      <c r="AM621" s="178">
        <f t="shared" si="349"/>
        <v>0</v>
      </c>
      <c r="AN621" s="220">
        <f>AO621/1.1</f>
        <v>0</v>
      </c>
      <c r="AO621" s="117">
        <f t="shared" si="350"/>
        <v>0</v>
      </c>
    </row>
    <row r="622" spans="1:41" s="65" customFormat="1" ht="15" customHeight="1">
      <c r="A622" s="66">
        <v>3</v>
      </c>
      <c r="B622" s="42">
        <v>20215103</v>
      </c>
      <c r="C622" s="43" t="s">
        <v>592</v>
      </c>
      <c r="D622" s="74">
        <v>40</v>
      </c>
      <c r="E622" s="75">
        <v>0.18</v>
      </c>
      <c r="F622" s="55"/>
      <c r="G622" s="75"/>
      <c r="H622" s="63">
        <v>1621.4115789895623</v>
      </c>
      <c r="I622" s="63">
        <v>1670.0539263592491</v>
      </c>
      <c r="J622" s="64">
        <v>2087.5674079490614</v>
      </c>
      <c r="K622" s="243">
        <f t="shared" si="336"/>
        <v>0</v>
      </c>
      <c r="L622" s="238"/>
      <c r="M622" s="72">
        <v>200</v>
      </c>
      <c r="N622" s="175">
        <f t="shared" si="334"/>
        <v>0</v>
      </c>
      <c r="O622" s="178">
        <f t="shared" si="337"/>
        <v>0</v>
      </c>
      <c r="P622" s="177">
        <f t="shared" si="335"/>
        <v>0</v>
      </c>
      <c r="Q622" s="178">
        <f t="shared" si="338"/>
        <v>0</v>
      </c>
      <c r="R622" s="177">
        <f t="shared" si="335"/>
        <v>0</v>
      </c>
      <c r="S622" s="178">
        <f t="shared" si="339"/>
        <v>0</v>
      </c>
      <c r="T622" s="177">
        <f>U622/1.1</f>
        <v>0</v>
      </c>
      <c r="U622" s="179">
        <f t="shared" si="340"/>
        <v>0</v>
      </c>
      <c r="V622" s="177">
        <f>W622/1.1</f>
        <v>0</v>
      </c>
      <c r="W622" s="178">
        <f t="shared" si="341"/>
        <v>0</v>
      </c>
      <c r="X622" s="177">
        <f>Y622/1.1</f>
        <v>0</v>
      </c>
      <c r="Y622" s="178">
        <f t="shared" si="342"/>
        <v>0</v>
      </c>
      <c r="Z622" s="177">
        <f>AA622/1.1</f>
        <v>0</v>
      </c>
      <c r="AA622" s="178">
        <f t="shared" si="343"/>
        <v>0</v>
      </c>
      <c r="AB622" s="177">
        <f>AC622/1.1</f>
        <v>0</v>
      </c>
      <c r="AC622" s="178">
        <f t="shared" si="344"/>
        <v>0</v>
      </c>
      <c r="AD622" s="177">
        <f>AE622/1.1</f>
        <v>0</v>
      </c>
      <c r="AE622" s="179">
        <f t="shared" si="345"/>
        <v>0</v>
      </c>
      <c r="AF622" s="177">
        <f>AG622/1.1</f>
        <v>0</v>
      </c>
      <c r="AG622" s="178">
        <f t="shared" si="346"/>
        <v>0</v>
      </c>
      <c r="AH622" s="220">
        <f>AI622/1.1</f>
        <v>0</v>
      </c>
      <c r="AI622" s="179">
        <f t="shared" si="347"/>
        <v>0</v>
      </c>
      <c r="AJ622" s="177">
        <f>AK622/1.1</f>
        <v>0</v>
      </c>
      <c r="AK622" s="178">
        <f t="shared" si="348"/>
        <v>0</v>
      </c>
      <c r="AL622" s="177">
        <f>AM622/1.1</f>
        <v>0</v>
      </c>
      <c r="AM622" s="178">
        <f t="shared" si="349"/>
        <v>0</v>
      </c>
      <c r="AN622" s="220">
        <f>AO622/1.1</f>
        <v>0</v>
      </c>
      <c r="AO622" s="117">
        <f t="shared" si="350"/>
        <v>0</v>
      </c>
    </row>
    <row r="623" spans="1:41" s="65" customFormat="1" ht="15" customHeight="1">
      <c r="A623" s="66">
        <v>4</v>
      </c>
      <c r="B623" s="42">
        <v>20215104</v>
      </c>
      <c r="C623" s="43" t="s">
        <v>592</v>
      </c>
      <c r="D623" s="74">
        <v>32</v>
      </c>
      <c r="E623" s="75">
        <v>0.2</v>
      </c>
      <c r="F623" s="55"/>
      <c r="G623" s="75"/>
      <c r="H623" s="63">
        <v>1602.5519702117369</v>
      </c>
      <c r="I623" s="63">
        <v>1650.628529318089</v>
      </c>
      <c r="J623" s="64">
        <v>2063.2856616476111</v>
      </c>
      <c r="K623" s="243">
        <f t="shared" si="336"/>
        <v>0</v>
      </c>
      <c r="L623" s="238"/>
      <c r="M623" s="72">
        <v>200</v>
      </c>
      <c r="N623" s="175">
        <f t="shared" si="334"/>
        <v>0</v>
      </c>
      <c r="O623" s="178">
        <f t="shared" si="337"/>
        <v>0</v>
      </c>
      <c r="P623" s="177">
        <f t="shared" si="335"/>
        <v>0</v>
      </c>
      <c r="Q623" s="178">
        <f t="shared" si="338"/>
        <v>0</v>
      </c>
      <c r="R623" s="177">
        <f t="shared" si="335"/>
        <v>0</v>
      </c>
      <c r="S623" s="178">
        <f t="shared" si="339"/>
        <v>0</v>
      </c>
      <c r="T623" s="177">
        <f>U623/1.1</f>
        <v>0</v>
      </c>
      <c r="U623" s="179">
        <f t="shared" si="340"/>
        <v>0</v>
      </c>
      <c r="V623" s="177">
        <f>W623/1.1</f>
        <v>0</v>
      </c>
      <c r="W623" s="178">
        <f t="shared" si="341"/>
        <v>0</v>
      </c>
      <c r="X623" s="177">
        <f>Y623/1.1</f>
        <v>0</v>
      </c>
      <c r="Y623" s="178">
        <f t="shared" si="342"/>
        <v>0</v>
      </c>
      <c r="Z623" s="177">
        <f>AA623/1.1</f>
        <v>0</v>
      </c>
      <c r="AA623" s="178">
        <f t="shared" si="343"/>
        <v>0</v>
      </c>
      <c r="AB623" s="177">
        <f>AC623/1.1</f>
        <v>0</v>
      </c>
      <c r="AC623" s="178">
        <f t="shared" si="344"/>
        <v>0</v>
      </c>
      <c r="AD623" s="177">
        <f>AE623/1.1</f>
        <v>0</v>
      </c>
      <c r="AE623" s="179">
        <f t="shared" si="345"/>
        <v>0</v>
      </c>
      <c r="AF623" s="177">
        <f>AG623/1.1</f>
        <v>0</v>
      </c>
      <c r="AG623" s="178">
        <f t="shared" si="346"/>
        <v>0</v>
      </c>
      <c r="AH623" s="220">
        <f>AI623/1.1</f>
        <v>0</v>
      </c>
      <c r="AI623" s="179">
        <f t="shared" si="347"/>
        <v>0</v>
      </c>
      <c r="AJ623" s="177">
        <f>AK623/1.1</f>
        <v>0</v>
      </c>
      <c r="AK623" s="178">
        <f t="shared" si="348"/>
        <v>0</v>
      </c>
      <c r="AL623" s="177">
        <f>AM623/1.1</f>
        <v>0</v>
      </c>
      <c r="AM623" s="178">
        <f t="shared" si="349"/>
        <v>0</v>
      </c>
      <c r="AN623" s="220">
        <f>AO623/1.1</f>
        <v>0</v>
      </c>
      <c r="AO623" s="117">
        <f t="shared" si="350"/>
        <v>0</v>
      </c>
    </row>
    <row r="624" spans="1:41" s="65" customFormat="1" ht="15" customHeight="1">
      <c r="A624" s="108">
        <v>5</v>
      </c>
      <c r="B624" s="109">
        <v>20215105</v>
      </c>
      <c r="C624" s="110" t="s">
        <v>593</v>
      </c>
      <c r="D624" s="111">
        <v>50</v>
      </c>
      <c r="E624" s="112">
        <v>0.18</v>
      </c>
      <c r="F624" s="113"/>
      <c r="G624" s="112"/>
      <c r="H624" s="114">
        <v>2004.8622511112694</v>
      </c>
      <c r="I624" s="114">
        <v>2065.0081186446077</v>
      </c>
      <c r="J624" s="115">
        <v>2581.2601483057597</v>
      </c>
      <c r="K624" s="244">
        <f t="shared" si="336"/>
        <v>0</v>
      </c>
      <c r="L624" s="239"/>
      <c r="M624" s="116">
        <v>200</v>
      </c>
      <c r="N624" s="175">
        <f t="shared" si="334"/>
        <v>0</v>
      </c>
      <c r="O624" s="178">
        <f t="shared" si="337"/>
        <v>0</v>
      </c>
      <c r="P624" s="177">
        <f t="shared" si="335"/>
        <v>0</v>
      </c>
      <c r="Q624" s="178">
        <f t="shared" si="338"/>
        <v>0</v>
      </c>
      <c r="R624" s="177">
        <f t="shared" si="335"/>
        <v>0</v>
      </c>
      <c r="S624" s="178">
        <f t="shared" si="339"/>
        <v>0</v>
      </c>
      <c r="T624" s="177">
        <f>U624/1.1</f>
        <v>0</v>
      </c>
      <c r="U624" s="179">
        <f t="shared" si="340"/>
        <v>0</v>
      </c>
      <c r="V624" s="177">
        <f>W624/1.1</f>
        <v>0</v>
      </c>
      <c r="W624" s="178">
        <f t="shared" si="341"/>
        <v>0</v>
      </c>
      <c r="X624" s="177">
        <f>Y624/1.1</f>
        <v>0</v>
      </c>
      <c r="Y624" s="178">
        <f t="shared" si="342"/>
        <v>0</v>
      </c>
      <c r="Z624" s="177">
        <f>AA624/1.1</f>
        <v>0</v>
      </c>
      <c r="AA624" s="178">
        <f t="shared" si="343"/>
        <v>0</v>
      </c>
      <c r="AB624" s="177">
        <f>AC624/1.1</f>
        <v>0</v>
      </c>
      <c r="AC624" s="178">
        <f t="shared" si="344"/>
        <v>0</v>
      </c>
      <c r="AD624" s="177">
        <f>AE624/1.1</f>
        <v>0</v>
      </c>
      <c r="AE624" s="179">
        <f t="shared" si="345"/>
        <v>0</v>
      </c>
      <c r="AF624" s="177">
        <f>AG624/1.1</f>
        <v>0</v>
      </c>
      <c r="AG624" s="178">
        <f t="shared" si="346"/>
        <v>0</v>
      </c>
      <c r="AH624" s="220">
        <f>AI624/1.1</f>
        <v>0</v>
      </c>
      <c r="AI624" s="179">
        <f t="shared" si="347"/>
        <v>0</v>
      </c>
      <c r="AJ624" s="177">
        <f>AK624/1.1</f>
        <v>0</v>
      </c>
      <c r="AK624" s="178">
        <f t="shared" si="348"/>
        <v>0</v>
      </c>
      <c r="AL624" s="177">
        <f>AM624/1.1</f>
        <v>0</v>
      </c>
      <c r="AM624" s="178">
        <f t="shared" si="349"/>
        <v>0</v>
      </c>
      <c r="AN624" s="220">
        <f>AO624/1.1</f>
        <v>0</v>
      </c>
      <c r="AO624" s="117">
        <f t="shared" si="350"/>
        <v>0</v>
      </c>
    </row>
    <row r="625" spans="1:41" s="65" customFormat="1" ht="15" customHeight="1">
      <c r="A625" s="164" t="s">
        <v>748</v>
      </c>
      <c r="B625" s="165"/>
      <c r="C625" s="165"/>
      <c r="D625" s="165"/>
      <c r="E625" s="165"/>
      <c r="F625" s="165"/>
      <c r="G625" s="165"/>
      <c r="H625" s="165"/>
      <c r="I625" s="165"/>
      <c r="J625" s="165"/>
      <c r="K625" s="251"/>
      <c r="L625" s="165"/>
      <c r="M625" s="166"/>
      <c r="N625" s="208"/>
      <c r="O625" s="178"/>
      <c r="P625" s="177"/>
      <c r="Q625" s="178"/>
      <c r="R625" s="177"/>
      <c r="S625" s="178"/>
      <c r="T625" s="177"/>
      <c r="U625" s="179"/>
      <c r="V625" s="177"/>
      <c r="W625" s="178"/>
      <c r="X625" s="177"/>
      <c r="Y625" s="178"/>
      <c r="Z625" s="177"/>
      <c r="AA625" s="178"/>
      <c r="AB625" s="177"/>
      <c r="AC625" s="178"/>
      <c r="AD625" s="177"/>
      <c r="AE625" s="179"/>
      <c r="AF625" s="177"/>
      <c r="AG625" s="178"/>
      <c r="AH625" s="220"/>
      <c r="AI625" s="179"/>
      <c r="AJ625" s="177"/>
      <c r="AK625" s="178">
        <f t="shared" si="348"/>
        <v>0</v>
      </c>
      <c r="AL625" s="177"/>
      <c r="AM625" s="178">
        <f t="shared" si="349"/>
        <v>0</v>
      </c>
      <c r="AN625" s="220"/>
      <c r="AO625" s="117">
        <f t="shared" si="350"/>
        <v>0</v>
      </c>
    </row>
    <row r="626" spans="1:41" s="65" customFormat="1" ht="15" customHeight="1">
      <c r="A626" s="66">
        <v>6</v>
      </c>
      <c r="B626" s="42">
        <v>20215106</v>
      </c>
      <c r="C626" s="43" t="s">
        <v>594</v>
      </c>
      <c r="D626" s="74">
        <v>48</v>
      </c>
      <c r="E626" s="75">
        <v>0.2</v>
      </c>
      <c r="F626" s="55"/>
      <c r="G626" s="75"/>
      <c r="H626" s="63">
        <v>2344.9935971824762</v>
      </c>
      <c r="I626" s="63">
        <v>2415.3434050979504</v>
      </c>
      <c r="J626" s="64">
        <v>3019.179256372438</v>
      </c>
      <c r="K626" s="243">
        <f t="shared" si="336"/>
        <v>0</v>
      </c>
      <c r="L626" s="238"/>
      <c r="M626" s="72">
        <v>100</v>
      </c>
      <c r="N626" s="175">
        <f t="shared" si="334"/>
        <v>0</v>
      </c>
      <c r="O626" s="178">
        <f t="shared" si="337"/>
        <v>0</v>
      </c>
      <c r="P626" s="177">
        <f t="shared" si="335"/>
        <v>0</v>
      </c>
      <c r="Q626" s="178">
        <f t="shared" si="338"/>
        <v>0</v>
      </c>
      <c r="R626" s="177">
        <f t="shared" si="335"/>
        <v>0</v>
      </c>
      <c r="S626" s="178">
        <f t="shared" si="339"/>
        <v>0</v>
      </c>
      <c r="T626" s="177">
        <f t="shared" ref="T626:T635" si="361">U626/1.1</f>
        <v>0</v>
      </c>
      <c r="U626" s="179">
        <f t="shared" si="340"/>
        <v>0</v>
      </c>
      <c r="V626" s="177">
        <f t="shared" ref="V626:V635" si="362">W626/1.1</f>
        <v>0</v>
      </c>
      <c r="W626" s="178">
        <f t="shared" si="341"/>
        <v>0</v>
      </c>
      <c r="X626" s="177">
        <f t="shared" ref="X626:X635" si="363">Y626/1.1</f>
        <v>0</v>
      </c>
      <c r="Y626" s="178">
        <f t="shared" si="342"/>
        <v>0</v>
      </c>
      <c r="Z626" s="177">
        <f t="shared" ref="Z626:Z635" si="364">AA626/1.1</f>
        <v>0</v>
      </c>
      <c r="AA626" s="178">
        <f t="shared" si="343"/>
        <v>0</v>
      </c>
      <c r="AB626" s="177">
        <f t="shared" ref="AB626:AB635" si="365">AC626/1.1</f>
        <v>0</v>
      </c>
      <c r="AC626" s="178">
        <f t="shared" si="344"/>
        <v>0</v>
      </c>
      <c r="AD626" s="177">
        <f t="shared" ref="AD626:AF635" si="366">AE626/1.1</f>
        <v>0</v>
      </c>
      <c r="AE626" s="179">
        <f t="shared" si="345"/>
        <v>0</v>
      </c>
      <c r="AF626" s="177">
        <f t="shared" si="366"/>
        <v>0</v>
      </c>
      <c r="AG626" s="178">
        <f t="shared" si="346"/>
        <v>0</v>
      </c>
      <c r="AH626" s="220">
        <f t="shared" ref="AH626:AH635" si="367">AI626/1.1</f>
        <v>0</v>
      </c>
      <c r="AI626" s="179">
        <f t="shared" si="347"/>
        <v>0</v>
      </c>
      <c r="AJ626" s="177">
        <f t="shared" ref="AJ626:AJ635" si="368">AK626/1.1</f>
        <v>0</v>
      </c>
      <c r="AK626" s="178">
        <f t="shared" si="348"/>
        <v>0</v>
      </c>
      <c r="AL626" s="177">
        <f t="shared" ref="AL626:AL635" si="369">AM626/1.1</f>
        <v>0</v>
      </c>
      <c r="AM626" s="178">
        <f t="shared" si="349"/>
        <v>0</v>
      </c>
      <c r="AN626" s="220">
        <f t="shared" ref="AN626:AN635" si="370">AO626/1.1</f>
        <v>0</v>
      </c>
      <c r="AO626" s="117">
        <f t="shared" si="350"/>
        <v>0</v>
      </c>
    </row>
    <row r="627" spans="1:41" s="65" customFormat="1" ht="15" customHeight="1">
      <c r="A627" s="66">
        <v>7</v>
      </c>
      <c r="B627" s="42">
        <v>20215107</v>
      </c>
      <c r="C627" s="43" t="s">
        <v>594</v>
      </c>
      <c r="D627" s="74">
        <v>30</v>
      </c>
      <c r="E627" s="75">
        <v>0.25</v>
      </c>
      <c r="F627" s="55"/>
      <c r="G627" s="75"/>
      <c r="H627" s="63">
        <v>2292.9893415876923</v>
      </c>
      <c r="I627" s="63">
        <v>2361.779021835323</v>
      </c>
      <c r="J627" s="64">
        <v>2952.2237772941535</v>
      </c>
      <c r="K627" s="243">
        <f t="shared" si="336"/>
        <v>0</v>
      </c>
      <c r="L627" s="238"/>
      <c r="M627" s="72">
        <v>100</v>
      </c>
      <c r="N627" s="175">
        <f t="shared" si="334"/>
        <v>0</v>
      </c>
      <c r="O627" s="178">
        <f t="shared" si="337"/>
        <v>0</v>
      </c>
      <c r="P627" s="177">
        <f t="shared" si="335"/>
        <v>0</v>
      </c>
      <c r="Q627" s="178">
        <f t="shared" si="338"/>
        <v>0</v>
      </c>
      <c r="R627" s="177">
        <f t="shared" si="335"/>
        <v>0</v>
      </c>
      <c r="S627" s="178">
        <f t="shared" si="339"/>
        <v>0</v>
      </c>
      <c r="T627" s="177">
        <f t="shared" si="361"/>
        <v>0</v>
      </c>
      <c r="U627" s="179">
        <f t="shared" si="340"/>
        <v>0</v>
      </c>
      <c r="V627" s="177">
        <f t="shared" si="362"/>
        <v>0</v>
      </c>
      <c r="W627" s="178">
        <f t="shared" si="341"/>
        <v>0</v>
      </c>
      <c r="X627" s="177">
        <f t="shared" si="363"/>
        <v>0</v>
      </c>
      <c r="Y627" s="178">
        <f t="shared" si="342"/>
        <v>0</v>
      </c>
      <c r="Z627" s="177">
        <f t="shared" si="364"/>
        <v>0</v>
      </c>
      <c r="AA627" s="178">
        <f t="shared" si="343"/>
        <v>0</v>
      </c>
      <c r="AB627" s="177">
        <f t="shared" si="365"/>
        <v>0</v>
      </c>
      <c r="AC627" s="178">
        <f t="shared" si="344"/>
        <v>0</v>
      </c>
      <c r="AD627" s="177">
        <f t="shared" si="366"/>
        <v>0</v>
      </c>
      <c r="AE627" s="179">
        <f t="shared" si="345"/>
        <v>0</v>
      </c>
      <c r="AF627" s="177">
        <f t="shared" si="366"/>
        <v>0</v>
      </c>
      <c r="AG627" s="178">
        <f t="shared" si="346"/>
        <v>0</v>
      </c>
      <c r="AH627" s="220">
        <f t="shared" si="367"/>
        <v>0</v>
      </c>
      <c r="AI627" s="179">
        <f t="shared" si="347"/>
        <v>0</v>
      </c>
      <c r="AJ627" s="177">
        <f t="shared" si="368"/>
        <v>0</v>
      </c>
      <c r="AK627" s="178">
        <f t="shared" si="348"/>
        <v>0</v>
      </c>
      <c r="AL627" s="177">
        <f t="shared" si="369"/>
        <v>0</v>
      </c>
      <c r="AM627" s="178">
        <f t="shared" si="349"/>
        <v>0</v>
      </c>
      <c r="AN627" s="220">
        <f t="shared" si="370"/>
        <v>0</v>
      </c>
      <c r="AO627" s="117">
        <f t="shared" si="350"/>
        <v>0</v>
      </c>
    </row>
    <row r="628" spans="1:41" s="65" customFormat="1" ht="15" customHeight="1">
      <c r="A628" s="66">
        <v>8</v>
      </c>
      <c r="B628" s="42">
        <v>20215108</v>
      </c>
      <c r="C628" s="43" t="s">
        <v>595</v>
      </c>
      <c r="D628" s="74">
        <v>65</v>
      </c>
      <c r="E628" s="75">
        <v>0.2</v>
      </c>
      <c r="F628" s="55"/>
      <c r="G628" s="75"/>
      <c r="H628" s="63">
        <v>3134.6633899057329</v>
      </c>
      <c r="I628" s="63">
        <v>3228.7032916029048</v>
      </c>
      <c r="J628" s="64">
        <v>4035.8791145036307</v>
      </c>
      <c r="K628" s="243">
        <f t="shared" si="336"/>
        <v>0</v>
      </c>
      <c r="L628" s="238"/>
      <c r="M628" s="72">
        <v>100</v>
      </c>
      <c r="N628" s="175">
        <f t="shared" si="334"/>
        <v>0</v>
      </c>
      <c r="O628" s="178">
        <f t="shared" si="337"/>
        <v>0</v>
      </c>
      <c r="P628" s="177">
        <f t="shared" si="335"/>
        <v>0</v>
      </c>
      <c r="Q628" s="178">
        <f t="shared" si="338"/>
        <v>0</v>
      </c>
      <c r="R628" s="177">
        <f t="shared" si="335"/>
        <v>0</v>
      </c>
      <c r="S628" s="178">
        <f t="shared" si="339"/>
        <v>0</v>
      </c>
      <c r="T628" s="177">
        <f t="shared" si="361"/>
        <v>0</v>
      </c>
      <c r="U628" s="179">
        <f t="shared" si="340"/>
        <v>0</v>
      </c>
      <c r="V628" s="177">
        <f t="shared" si="362"/>
        <v>0</v>
      </c>
      <c r="W628" s="178">
        <f t="shared" si="341"/>
        <v>0</v>
      </c>
      <c r="X628" s="177">
        <f t="shared" si="363"/>
        <v>0</v>
      </c>
      <c r="Y628" s="178">
        <f t="shared" si="342"/>
        <v>0</v>
      </c>
      <c r="Z628" s="177">
        <f t="shared" si="364"/>
        <v>0</v>
      </c>
      <c r="AA628" s="178">
        <f t="shared" si="343"/>
        <v>0</v>
      </c>
      <c r="AB628" s="177">
        <f t="shared" si="365"/>
        <v>0</v>
      </c>
      <c r="AC628" s="178">
        <f t="shared" si="344"/>
        <v>0</v>
      </c>
      <c r="AD628" s="177">
        <f t="shared" si="366"/>
        <v>0</v>
      </c>
      <c r="AE628" s="179">
        <f t="shared" si="345"/>
        <v>0</v>
      </c>
      <c r="AF628" s="177">
        <f t="shared" si="366"/>
        <v>0</v>
      </c>
      <c r="AG628" s="178">
        <f t="shared" si="346"/>
        <v>0</v>
      </c>
      <c r="AH628" s="220">
        <f t="shared" si="367"/>
        <v>0</v>
      </c>
      <c r="AI628" s="179">
        <f t="shared" si="347"/>
        <v>0</v>
      </c>
      <c r="AJ628" s="177">
        <f t="shared" si="368"/>
        <v>0</v>
      </c>
      <c r="AK628" s="178">
        <f t="shared" si="348"/>
        <v>0</v>
      </c>
      <c r="AL628" s="177">
        <f t="shared" si="369"/>
        <v>0</v>
      </c>
      <c r="AM628" s="178">
        <f t="shared" si="349"/>
        <v>0</v>
      </c>
      <c r="AN628" s="220">
        <f t="shared" si="370"/>
        <v>0</v>
      </c>
      <c r="AO628" s="117">
        <f t="shared" si="350"/>
        <v>0</v>
      </c>
    </row>
    <row r="629" spans="1:41" s="65" customFormat="1" ht="15" customHeight="1">
      <c r="A629" s="66">
        <v>9</v>
      </c>
      <c r="B629" s="42">
        <v>20215109</v>
      </c>
      <c r="C629" s="43" t="s">
        <v>596</v>
      </c>
      <c r="D629" s="74">
        <v>50</v>
      </c>
      <c r="E629" s="75">
        <v>0.25</v>
      </c>
      <c r="F629" s="55"/>
      <c r="G629" s="75"/>
      <c r="H629" s="63">
        <v>3777.4270581497408</v>
      </c>
      <c r="I629" s="63">
        <v>3890.7498698942331</v>
      </c>
      <c r="J629" s="64">
        <v>4863.4373373677909</v>
      </c>
      <c r="K629" s="243">
        <f t="shared" si="336"/>
        <v>0</v>
      </c>
      <c r="L629" s="238"/>
      <c r="M629" s="72">
        <v>100</v>
      </c>
      <c r="N629" s="175">
        <f t="shared" si="334"/>
        <v>0</v>
      </c>
      <c r="O629" s="178">
        <f t="shared" si="337"/>
        <v>0</v>
      </c>
      <c r="P629" s="177">
        <f t="shared" si="335"/>
        <v>0</v>
      </c>
      <c r="Q629" s="178">
        <f t="shared" si="338"/>
        <v>0</v>
      </c>
      <c r="R629" s="177">
        <f t="shared" si="335"/>
        <v>0</v>
      </c>
      <c r="S629" s="178">
        <f t="shared" si="339"/>
        <v>0</v>
      </c>
      <c r="T629" s="177">
        <f t="shared" si="361"/>
        <v>0</v>
      </c>
      <c r="U629" s="179">
        <f t="shared" si="340"/>
        <v>0</v>
      </c>
      <c r="V629" s="177">
        <f t="shared" si="362"/>
        <v>0</v>
      </c>
      <c r="W629" s="178">
        <f t="shared" si="341"/>
        <v>0</v>
      </c>
      <c r="X629" s="177">
        <f t="shared" si="363"/>
        <v>0</v>
      </c>
      <c r="Y629" s="178">
        <f t="shared" si="342"/>
        <v>0</v>
      </c>
      <c r="Z629" s="177">
        <f t="shared" si="364"/>
        <v>0</v>
      </c>
      <c r="AA629" s="178">
        <f t="shared" si="343"/>
        <v>0</v>
      </c>
      <c r="AB629" s="177">
        <f t="shared" si="365"/>
        <v>0</v>
      </c>
      <c r="AC629" s="178">
        <f t="shared" si="344"/>
        <v>0</v>
      </c>
      <c r="AD629" s="177">
        <f t="shared" si="366"/>
        <v>0</v>
      </c>
      <c r="AE629" s="179">
        <f t="shared" si="345"/>
        <v>0</v>
      </c>
      <c r="AF629" s="177">
        <f t="shared" si="366"/>
        <v>0</v>
      </c>
      <c r="AG629" s="178">
        <f t="shared" si="346"/>
        <v>0</v>
      </c>
      <c r="AH629" s="220">
        <f t="shared" si="367"/>
        <v>0</v>
      </c>
      <c r="AI629" s="179">
        <f t="shared" si="347"/>
        <v>0</v>
      </c>
      <c r="AJ629" s="177">
        <f t="shared" si="368"/>
        <v>0</v>
      </c>
      <c r="AK629" s="178">
        <f t="shared" si="348"/>
        <v>0</v>
      </c>
      <c r="AL629" s="177">
        <f t="shared" si="369"/>
        <v>0</v>
      </c>
      <c r="AM629" s="178">
        <f t="shared" si="349"/>
        <v>0</v>
      </c>
      <c r="AN629" s="220">
        <f t="shared" si="370"/>
        <v>0</v>
      </c>
      <c r="AO629" s="117">
        <f t="shared" si="350"/>
        <v>0</v>
      </c>
    </row>
    <row r="630" spans="1:41" s="65" customFormat="1" ht="15" customHeight="1">
      <c r="A630" s="66">
        <v>10</v>
      </c>
      <c r="B630" s="42">
        <v>20215110</v>
      </c>
      <c r="C630" s="43" t="s">
        <v>597</v>
      </c>
      <c r="D630" s="74">
        <v>61</v>
      </c>
      <c r="E630" s="75">
        <v>0.25</v>
      </c>
      <c r="F630" s="55"/>
      <c r="G630" s="75"/>
      <c r="H630" s="63">
        <v>4571.692870743711</v>
      </c>
      <c r="I630" s="63">
        <v>4708.8436568660227</v>
      </c>
      <c r="J630" s="64">
        <v>5886.0545710825281</v>
      </c>
      <c r="K630" s="243">
        <f t="shared" si="336"/>
        <v>0</v>
      </c>
      <c r="L630" s="238"/>
      <c r="M630" s="72">
        <v>100</v>
      </c>
      <c r="N630" s="175">
        <f t="shared" si="334"/>
        <v>0</v>
      </c>
      <c r="O630" s="178">
        <f t="shared" si="337"/>
        <v>0</v>
      </c>
      <c r="P630" s="177">
        <f t="shared" si="335"/>
        <v>0</v>
      </c>
      <c r="Q630" s="178">
        <f t="shared" si="338"/>
        <v>0</v>
      </c>
      <c r="R630" s="177">
        <f t="shared" si="335"/>
        <v>0</v>
      </c>
      <c r="S630" s="178">
        <f t="shared" si="339"/>
        <v>0</v>
      </c>
      <c r="T630" s="177">
        <f t="shared" si="361"/>
        <v>0</v>
      </c>
      <c r="U630" s="179">
        <f t="shared" si="340"/>
        <v>0</v>
      </c>
      <c r="V630" s="177">
        <f t="shared" si="362"/>
        <v>0</v>
      </c>
      <c r="W630" s="178">
        <f t="shared" si="341"/>
        <v>0</v>
      </c>
      <c r="X630" s="177">
        <f t="shared" si="363"/>
        <v>0</v>
      </c>
      <c r="Y630" s="178">
        <f t="shared" si="342"/>
        <v>0</v>
      </c>
      <c r="Z630" s="177">
        <f t="shared" si="364"/>
        <v>0</v>
      </c>
      <c r="AA630" s="178">
        <f t="shared" si="343"/>
        <v>0</v>
      </c>
      <c r="AB630" s="177">
        <f t="shared" si="365"/>
        <v>0</v>
      </c>
      <c r="AC630" s="178">
        <f t="shared" si="344"/>
        <v>0</v>
      </c>
      <c r="AD630" s="177">
        <f t="shared" si="366"/>
        <v>0</v>
      </c>
      <c r="AE630" s="179">
        <f t="shared" si="345"/>
        <v>0</v>
      </c>
      <c r="AF630" s="177">
        <f t="shared" si="366"/>
        <v>0</v>
      </c>
      <c r="AG630" s="178">
        <f t="shared" si="346"/>
        <v>0</v>
      </c>
      <c r="AH630" s="220">
        <f t="shared" si="367"/>
        <v>0</v>
      </c>
      <c r="AI630" s="179">
        <f t="shared" si="347"/>
        <v>0</v>
      </c>
      <c r="AJ630" s="177">
        <f t="shared" si="368"/>
        <v>0</v>
      </c>
      <c r="AK630" s="178">
        <f t="shared" si="348"/>
        <v>0</v>
      </c>
      <c r="AL630" s="177">
        <f t="shared" si="369"/>
        <v>0</v>
      </c>
      <c r="AM630" s="178">
        <f t="shared" si="349"/>
        <v>0</v>
      </c>
      <c r="AN630" s="220">
        <f t="shared" si="370"/>
        <v>0</v>
      </c>
      <c r="AO630" s="117">
        <f t="shared" si="350"/>
        <v>0</v>
      </c>
    </row>
    <row r="631" spans="1:41" s="65" customFormat="1" ht="15" customHeight="1">
      <c r="A631" s="66">
        <v>11</v>
      </c>
      <c r="B631" s="42">
        <v>20215111</v>
      </c>
      <c r="C631" s="43" t="s">
        <v>598</v>
      </c>
      <c r="D631" s="74">
        <v>50</v>
      </c>
      <c r="E631" s="75">
        <v>0.32</v>
      </c>
      <c r="F631" s="55"/>
      <c r="G631" s="75"/>
      <c r="H631" s="63">
        <v>6080.5543711383643</v>
      </c>
      <c r="I631" s="63">
        <v>6262.9710022725158</v>
      </c>
      <c r="J631" s="64">
        <v>7828.7137528406447</v>
      </c>
      <c r="K631" s="243">
        <f t="shared" si="336"/>
        <v>0</v>
      </c>
      <c r="L631" s="238"/>
      <c r="M631" s="72">
        <v>100</v>
      </c>
      <c r="N631" s="175">
        <f t="shared" ref="N631:N694" si="371">O631/1.1</f>
        <v>0</v>
      </c>
      <c r="O631" s="178">
        <f t="shared" si="337"/>
        <v>0</v>
      </c>
      <c r="P631" s="177">
        <f t="shared" ref="P631:R694" si="372">Q631/1.1</f>
        <v>0</v>
      </c>
      <c r="Q631" s="178">
        <f t="shared" si="338"/>
        <v>0</v>
      </c>
      <c r="R631" s="177">
        <f t="shared" si="372"/>
        <v>0</v>
      </c>
      <c r="S631" s="178">
        <f t="shared" si="339"/>
        <v>0</v>
      </c>
      <c r="T631" s="177">
        <f t="shared" si="361"/>
        <v>0</v>
      </c>
      <c r="U631" s="179">
        <f t="shared" si="340"/>
        <v>0</v>
      </c>
      <c r="V631" s="177">
        <f t="shared" si="362"/>
        <v>0</v>
      </c>
      <c r="W631" s="178">
        <f t="shared" si="341"/>
        <v>0</v>
      </c>
      <c r="X631" s="177">
        <f t="shared" si="363"/>
        <v>0</v>
      </c>
      <c r="Y631" s="178">
        <f t="shared" si="342"/>
        <v>0</v>
      </c>
      <c r="Z631" s="177">
        <f t="shared" si="364"/>
        <v>0</v>
      </c>
      <c r="AA631" s="178">
        <f t="shared" si="343"/>
        <v>0</v>
      </c>
      <c r="AB631" s="177">
        <f t="shared" si="365"/>
        <v>0</v>
      </c>
      <c r="AC631" s="178">
        <f t="shared" si="344"/>
        <v>0</v>
      </c>
      <c r="AD631" s="177">
        <f t="shared" si="366"/>
        <v>0</v>
      </c>
      <c r="AE631" s="179">
        <f t="shared" si="345"/>
        <v>0</v>
      </c>
      <c r="AF631" s="177">
        <f t="shared" si="366"/>
        <v>0</v>
      </c>
      <c r="AG631" s="178">
        <f t="shared" si="346"/>
        <v>0</v>
      </c>
      <c r="AH631" s="220">
        <f t="shared" si="367"/>
        <v>0</v>
      </c>
      <c r="AI631" s="179">
        <f t="shared" si="347"/>
        <v>0</v>
      </c>
      <c r="AJ631" s="177">
        <f t="shared" si="368"/>
        <v>0</v>
      </c>
      <c r="AK631" s="178">
        <f t="shared" si="348"/>
        <v>0</v>
      </c>
      <c r="AL631" s="177">
        <f t="shared" si="369"/>
        <v>0</v>
      </c>
      <c r="AM631" s="178">
        <f t="shared" si="349"/>
        <v>0</v>
      </c>
      <c r="AN631" s="220">
        <f t="shared" si="370"/>
        <v>0</v>
      </c>
      <c r="AO631" s="117">
        <f t="shared" si="350"/>
        <v>0</v>
      </c>
    </row>
    <row r="632" spans="1:41" s="65" customFormat="1" ht="15" customHeight="1">
      <c r="A632" s="66">
        <v>12</v>
      </c>
      <c r="B632" s="42">
        <v>20215112</v>
      </c>
      <c r="C632" s="43" t="s">
        <v>599</v>
      </c>
      <c r="D632" s="74">
        <v>62</v>
      </c>
      <c r="E632" s="75">
        <v>0.32</v>
      </c>
      <c r="F632" s="55"/>
      <c r="G632" s="75"/>
      <c r="H632" s="63">
        <v>7498.794637138838</v>
      </c>
      <c r="I632" s="63">
        <v>7723.7584762530032</v>
      </c>
      <c r="J632" s="64">
        <v>9654.6980953162529</v>
      </c>
      <c r="K632" s="243">
        <f t="shared" si="336"/>
        <v>0</v>
      </c>
      <c r="L632" s="238"/>
      <c r="M632" s="72">
        <v>100</v>
      </c>
      <c r="N632" s="175">
        <f t="shared" si="371"/>
        <v>0</v>
      </c>
      <c r="O632" s="178">
        <f t="shared" si="337"/>
        <v>0</v>
      </c>
      <c r="P632" s="177">
        <f t="shared" si="372"/>
        <v>0</v>
      </c>
      <c r="Q632" s="178">
        <f t="shared" si="338"/>
        <v>0</v>
      </c>
      <c r="R632" s="177">
        <f t="shared" si="372"/>
        <v>0</v>
      </c>
      <c r="S632" s="178">
        <f t="shared" si="339"/>
        <v>0</v>
      </c>
      <c r="T632" s="177">
        <f t="shared" si="361"/>
        <v>0</v>
      </c>
      <c r="U632" s="179">
        <f t="shared" si="340"/>
        <v>0</v>
      </c>
      <c r="V632" s="177">
        <f t="shared" si="362"/>
        <v>0</v>
      </c>
      <c r="W632" s="178">
        <f t="shared" si="341"/>
        <v>0</v>
      </c>
      <c r="X632" s="177">
        <f t="shared" si="363"/>
        <v>0</v>
      </c>
      <c r="Y632" s="178">
        <f t="shared" si="342"/>
        <v>0</v>
      </c>
      <c r="Z632" s="177">
        <f t="shared" si="364"/>
        <v>0</v>
      </c>
      <c r="AA632" s="178">
        <f t="shared" si="343"/>
        <v>0</v>
      </c>
      <c r="AB632" s="177">
        <f t="shared" si="365"/>
        <v>0</v>
      </c>
      <c r="AC632" s="178">
        <f t="shared" si="344"/>
        <v>0</v>
      </c>
      <c r="AD632" s="177">
        <f t="shared" si="366"/>
        <v>0</v>
      </c>
      <c r="AE632" s="179">
        <f t="shared" si="345"/>
        <v>0</v>
      </c>
      <c r="AF632" s="177">
        <f t="shared" si="366"/>
        <v>0</v>
      </c>
      <c r="AG632" s="178">
        <f t="shared" si="346"/>
        <v>0</v>
      </c>
      <c r="AH632" s="220">
        <f t="shared" si="367"/>
        <v>0</v>
      </c>
      <c r="AI632" s="179">
        <f t="shared" si="347"/>
        <v>0</v>
      </c>
      <c r="AJ632" s="177">
        <f t="shared" si="368"/>
        <v>0</v>
      </c>
      <c r="AK632" s="178">
        <f t="shared" si="348"/>
        <v>0</v>
      </c>
      <c r="AL632" s="177">
        <f t="shared" si="369"/>
        <v>0</v>
      </c>
      <c r="AM632" s="178">
        <f t="shared" si="349"/>
        <v>0</v>
      </c>
      <c r="AN632" s="220">
        <f t="shared" si="370"/>
        <v>0</v>
      </c>
      <c r="AO632" s="117">
        <f t="shared" si="350"/>
        <v>0</v>
      </c>
    </row>
    <row r="633" spans="1:41" s="65" customFormat="1" ht="15" customHeight="1">
      <c r="A633" s="66">
        <v>13</v>
      </c>
      <c r="B633" s="42">
        <v>20215113</v>
      </c>
      <c r="C633" s="43" t="s">
        <v>600</v>
      </c>
      <c r="D633" s="74">
        <v>75</v>
      </c>
      <c r="E633" s="75">
        <v>0.32</v>
      </c>
      <c r="F633" s="55"/>
      <c r="G633" s="75"/>
      <c r="H633" s="63">
        <v>9022.2831747954169</v>
      </c>
      <c r="I633" s="63">
        <v>9292.9516700392796</v>
      </c>
      <c r="J633" s="64">
        <v>11616.189587549099</v>
      </c>
      <c r="K633" s="243">
        <f t="shared" si="336"/>
        <v>0</v>
      </c>
      <c r="L633" s="238"/>
      <c r="M633" s="72">
        <v>100</v>
      </c>
      <c r="N633" s="175">
        <f t="shared" si="371"/>
        <v>0</v>
      </c>
      <c r="O633" s="178">
        <f t="shared" si="337"/>
        <v>0</v>
      </c>
      <c r="P633" s="177">
        <f t="shared" si="372"/>
        <v>0</v>
      </c>
      <c r="Q633" s="178">
        <f t="shared" si="338"/>
        <v>0</v>
      </c>
      <c r="R633" s="177">
        <f t="shared" si="372"/>
        <v>0</v>
      </c>
      <c r="S633" s="178">
        <f t="shared" si="339"/>
        <v>0</v>
      </c>
      <c r="T633" s="177">
        <f t="shared" si="361"/>
        <v>0</v>
      </c>
      <c r="U633" s="179">
        <f t="shared" si="340"/>
        <v>0</v>
      </c>
      <c r="V633" s="177">
        <f t="shared" si="362"/>
        <v>0</v>
      </c>
      <c r="W633" s="178">
        <f t="shared" si="341"/>
        <v>0</v>
      </c>
      <c r="X633" s="177">
        <f t="shared" si="363"/>
        <v>0</v>
      </c>
      <c r="Y633" s="178">
        <f t="shared" si="342"/>
        <v>0</v>
      </c>
      <c r="Z633" s="177">
        <f t="shared" si="364"/>
        <v>0</v>
      </c>
      <c r="AA633" s="178">
        <f t="shared" si="343"/>
        <v>0</v>
      </c>
      <c r="AB633" s="177">
        <f t="shared" si="365"/>
        <v>0</v>
      </c>
      <c r="AC633" s="178">
        <f t="shared" si="344"/>
        <v>0</v>
      </c>
      <c r="AD633" s="177">
        <f t="shared" si="366"/>
        <v>0</v>
      </c>
      <c r="AE633" s="179">
        <f t="shared" si="345"/>
        <v>0</v>
      </c>
      <c r="AF633" s="177">
        <f t="shared" si="366"/>
        <v>0</v>
      </c>
      <c r="AG633" s="178">
        <f t="shared" si="346"/>
        <v>0</v>
      </c>
      <c r="AH633" s="220">
        <f t="shared" si="367"/>
        <v>0</v>
      </c>
      <c r="AI633" s="179">
        <f t="shared" si="347"/>
        <v>0</v>
      </c>
      <c r="AJ633" s="177">
        <f t="shared" si="368"/>
        <v>0</v>
      </c>
      <c r="AK633" s="178">
        <f t="shared" si="348"/>
        <v>0</v>
      </c>
      <c r="AL633" s="177">
        <f t="shared" si="369"/>
        <v>0</v>
      </c>
      <c r="AM633" s="178">
        <f t="shared" si="349"/>
        <v>0</v>
      </c>
      <c r="AN633" s="220">
        <f t="shared" si="370"/>
        <v>0</v>
      </c>
      <c r="AO633" s="117">
        <f t="shared" si="350"/>
        <v>0</v>
      </c>
    </row>
    <row r="634" spans="1:41" s="65" customFormat="1" ht="15" customHeight="1">
      <c r="A634" s="66">
        <v>14</v>
      </c>
      <c r="B634" s="42">
        <v>20215114</v>
      </c>
      <c r="C634" s="43" t="s">
        <v>601</v>
      </c>
      <c r="D634" s="74">
        <v>64</v>
      </c>
      <c r="E634" s="75">
        <v>0.4</v>
      </c>
      <c r="F634" s="55"/>
      <c r="G634" s="75"/>
      <c r="H634" s="63">
        <v>12067.765869269413</v>
      </c>
      <c r="I634" s="63">
        <v>12429.798845347495</v>
      </c>
      <c r="J634" s="64">
        <v>15537.248556684368</v>
      </c>
      <c r="K634" s="243">
        <f t="shared" si="336"/>
        <v>0</v>
      </c>
      <c r="L634" s="238"/>
      <c r="M634" s="72">
        <v>100</v>
      </c>
      <c r="N634" s="175">
        <f t="shared" si="371"/>
        <v>0</v>
      </c>
      <c r="O634" s="178">
        <f t="shared" si="337"/>
        <v>0</v>
      </c>
      <c r="P634" s="177">
        <f t="shared" si="372"/>
        <v>0</v>
      </c>
      <c r="Q634" s="178">
        <f t="shared" si="338"/>
        <v>0</v>
      </c>
      <c r="R634" s="177">
        <f t="shared" si="372"/>
        <v>0</v>
      </c>
      <c r="S634" s="178">
        <f t="shared" si="339"/>
        <v>0</v>
      </c>
      <c r="T634" s="177">
        <f t="shared" si="361"/>
        <v>0</v>
      </c>
      <c r="U634" s="179">
        <f t="shared" si="340"/>
        <v>0</v>
      </c>
      <c r="V634" s="177">
        <f t="shared" si="362"/>
        <v>0</v>
      </c>
      <c r="W634" s="178">
        <f t="shared" si="341"/>
        <v>0</v>
      </c>
      <c r="X634" s="177">
        <f t="shared" si="363"/>
        <v>0</v>
      </c>
      <c r="Y634" s="178">
        <f t="shared" si="342"/>
        <v>0</v>
      </c>
      <c r="Z634" s="177">
        <f t="shared" si="364"/>
        <v>0</v>
      </c>
      <c r="AA634" s="178">
        <f t="shared" si="343"/>
        <v>0</v>
      </c>
      <c r="AB634" s="177">
        <f t="shared" si="365"/>
        <v>0</v>
      </c>
      <c r="AC634" s="178">
        <f t="shared" si="344"/>
        <v>0</v>
      </c>
      <c r="AD634" s="177">
        <f t="shared" si="366"/>
        <v>0</v>
      </c>
      <c r="AE634" s="179">
        <f t="shared" si="345"/>
        <v>0</v>
      </c>
      <c r="AF634" s="177">
        <f t="shared" si="366"/>
        <v>0</v>
      </c>
      <c r="AG634" s="178">
        <f t="shared" si="346"/>
        <v>0</v>
      </c>
      <c r="AH634" s="220">
        <f t="shared" si="367"/>
        <v>0</v>
      </c>
      <c r="AI634" s="179">
        <f t="shared" si="347"/>
        <v>0</v>
      </c>
      <c r="AJ634" s="177">
        <f t="shared" si="368"/>
        <v>0</v>
      </c>
      <c r="AK634" s="178">
        <f t="shared" si="348"/>
        <v>0</v>
      </c>
      <c r="AL634" s="177">
        <f t="shared" si="369"/>
        <v>0</v>
      </c>
      <c r="AM634" s="178">
        <f t="shared" si="349"/>
        <v>0</v>
      </c>
      <c r="AN634" s="220">
        <f t="shared" si="370"/>
        <v>0</v>
      </c>
      <c r="AO634" s="117">
        <f t="shared" si="350"/>
        <v>0</v>
      </c>
    </row>
    <row r="635" spans="1:41" s="65" customFormat="1" ht="15" customHeight="1" thickBot="1">
      <c r="A635" s="67">
        <v>15</v>
      </c>
      <c r="B635" s="44">
        <v>20215115</v>
      </c>
      <c r="C635" s="45" t="s">
        <v>602</v>
      </c>
      <c r="D635" s="76">
        <v>80</v>
      </c>
      <c r="E635" s="77">
        <v>0.4</v>
      </c>
      <c r="F635" s="57"/>
      <c r="G635" s="77"/>
      <c r="H635" s="70">
        <v>15000.652225989445</v>
      </c>
      <c r="I635" s="70">
        <v>15450.671792769128</v>
      </c>
      <c r="J635" s="71">
        <v>19313.339740961408</v>
      </c>
      <c r="K635" s="246">
        <f t="shared" si="336"/>
        <v>0</v>
      </c>
      <c r="L635" s="240"/>
      <c r="M635" s="73">
        <v>100</v>
      </c>
      <c r="N635" s="180">
        <f t="shared" si="371"/>
        <v>0</v>
      </c>
      <c r="O635" s="178">
        <f t="shared" si="337"/>
        <v>0</v>
      </c>
      <c r="P635" s="177">
        <f t="shared" si="372"/>
        <v>0</v>
      </c>
      <c r="Q635" s="178">
        <f t="shared" si="338"/>
        <v>0</v>
      </c>
      <c r="R635" s="177">
        <f t="shared" si="372"/>
        <v>0</v>
      </c>
      <c r="S635" s="178">
        <f t="shared" si="339"/>
        <v>0</v>
      </c>
      <c r="T635" s="177">
        <f t="shared" si="361"/>
        <v>0</v>
      </c>
      <c r="U635" s="179">
        <f t="shared" si="340"/>
        <v>0</v>
      </c>
      <c r="V635" s="177">
        <f t="shared" si="362"/>
        <v>0</v>
      </c>
      <c r="W635" s="178">
        <f t="shared" si="341"/>
        <v>0</v>
      </c>
      <c r="X635" s="177">
        <f t="shared" si="363"/>
        <v>0</v>
      </c>
      <c r="Y635" s="178">
        <f t="shared" si="342"/>
        <v>0</v>
      </c>
      <c r="Z635" s="177">
        <f t="shared" si="364"/>
        <v>0</v>
      </c>
      <c r="AA635" s="178">
        <f t="shared" si="343"/>
        <v>0</v>
      </c>
      <c r="AB635" s="177">
        <f t="shared" si="365"/>
        <v>0</v>
      </c>
      <c r="AC635" s="178">
        <f t="shared" si="344"/>
        <v>0</v>
      </c>
      <c r="AD635" s="177">
        <f t="shared" si="366"/>
        <v>0</v>
      </c>
      <c r="AE635" s="179">
        <f t="shared" si="345"/>
        <v>0</v>
      </c>
      <c r="AF635" s="177">
        <f t="shared" si="366"/>
        <v>0</v>
      </c>
      <c r="AG635" s="178">
        <f t="shared" si="346"/>
        <v>0</v>
      </c>
      <c r="AH635" s="220">
        <f t="shared" si="367"/>
        <v>0</v>
      </c>
      <c r="AI635" s="179">
        <f t="shared" si="347"/>
        <v>0</v>
      </c>
      <c r="AJ635" s="177">
        <f t="shared" si="368"/>
        <v>0</v>
      </c>
      <c r="AK635" s="178">
        <f t="shared" si="348"/>
        <v>0</v>
      </c>
      <c r="AL635" s="177">
        <f t="shared" si="369"/>
        <v>0</v>
      </c>
      <c r="AM635" s="178">
        <f t="shared" si="349"/>
        <v>0</v>
      </c>
      <c r="AN635" s="220">
        <f t="shared" si="370"/>
        <v>0</v>
      </c>
      <c r="AO635" s="117">
        <f t="shared" si="350"/>
        <v>0</v>
      </c>
    </row>
    <row r="636" spans="1:41" s="139" customFormat="1" ht="15" customHeight="1" thickTop="1">
      <c r="A636" s="151" t="s">
        <v>767</v>
      </c>
      <c r="B636" s="129"/>
      <c r="C636" s="130"/>
      <c r="D636" s="131"/>
      <c r="E636" s="132"/>
      <c r="F636" s="133"/>
      <c r="G636" s="134"/>
      <c r="H636" s="135"/>
      <c r="I636" s="135"/>
      <c r="J636" s="135"/>
      <c r="K636" s="245"/>
      <c r="L636" s="136"/>
      <c r="M636" s="184"/>
      <c r="N636" s="201"/>
      <c r="O636" s="202"/>
      <c r="P636" s="187"/>
      <c r="Q636" s="185"/>
      <c r="R636" s="187"/>
      <c r="S636" s="185"/>
      <c r="T636" s="187"/>
      <c r="U636" s="136"/>
      <c r="V636" s="187"/>
      <c r="W636" s="185"/>
      <c r="X636" s="187"/>
      <c r="Y636" s="185"/>
      <c r="Z636" s="187"/>
      <c r="AA636" s="185"/>
      <c r="AB636" s="187"/>
      <c r="AC636" s="185"/>
      <c r="AD636" s="187"/>
      <c r="AE636" s="136"/>
      <c r="AF636" s="226"/>
      <c r="AG636" s="210"/>
      <c r="AH636" s="209"/>
      <c r="AI636" s="136"/>
      <c r="AJ636" s="226"/>
      <c r="AK636" s="210">
        <f t="shared" si="348"/>
        <v>0</v>
      </c>
      <c r="AL636" s="226"/>
      <c r="AM636" s="210">
        <f t="shared" si="349"/>
        <v>0</v>
      </c>
      <c r="AN636" s="209"/>
      <c r="AO636" s="138">
        <f t="shared" si="350"/>
        <v>0</v>
      </c>
    </row>
    <row r="637" spans="1:41" s="65" customFormat="1" ht="15" customHeight="1">
      <c r="A637" s="60">
        <v>1</v>
      </c>
      <c r="B637" s="40">
        <v>20225201</v>
      </c>
      <c r="C637" s="41" t="s">
        <v>603</v>
      </c>
      <c r="D637" s="78">
        <v>20</v>
      </c>
      <c r="E637" s="79">
        <v>0.14000000000000001</v>
      </c>
      <c r="F637" s="106"/>
      <c r="G637" s="79"/>
      <c r="H637" s="82">
        <v>1583.0063406840309</v>
      </c>
      <c r="I637" s="82">
        <v>1630.4965309045519</v>
      </c>
      <c r="J637" s="83">
        <v>2038.1206636306899</v>
      </c>
      <c r="K637" s="242">
        <f t="shared" si="336"/>
        <v>0</v>
      </c>
      <c r="L637" s="237"/>
      <c r="M637" s="84">
        <v>200</v>
      </c>
      <c r="N637" s="175">
        <f t="shared" si="371"/>
        <v>0</v>
      </c>
      <c r="O637" s="178">
        <f t="shared" si="337"/>
        <v>0</v>
      </c>
      <c r="P637" s="177">
        <f t="shared" si="372"/>
        <v>0</v>
      </c>
      <c r="Q637" s="178">
        <f t="shared" si="338"/>
        <v>0</v>
      </c>
      <c r="R637" s="177">
        <f t="shared" si="372"/>
        <v>0</v>
      </c>
      <c r="S637" s="178">
        <f t="shared" si="339"/>
        <v>0</v>
      </c>
      <c r="T637" s="177">
        <f t="shared" ref="T637:T660" si="373">U637/1.1</f>
        <v>0</v>
      </c>
      <c r="U637" s="179">
        <f t="shared" si="340"/>
        <v>0</v>
      </c>
      <c r="V637" s="177">
        <f t="shared" ref="V637:V660" si="374">W637/1.1</f>
        <v>0</v>
      </c>
      <c r="W637" s="178">
        <f t="shared" si="341"/>
        <v>0</v>
      </c>
      <c r="X637" s="177">
        <f t="shared" ref="X637:X660" si="375">Y637/1.1</f>
        <v>0</v>
      </c>
      <c r="Y637" s="178">
        <f t="shared" si="342"/>
        <v>0</v>
      </c>
      <c r="Z637" s="177">
        <f t="shared" ref="Z637:Z660" si="376">AA637/1.1</f>
        <v>0</v>
      </c>
      <c r="AA637" s="178">
        <f t="shared" si="343"/>
        <v>0</v>
      </c>
      <c r="AB637" s="177">
        <f t="shared" ref="AB637:AB660" si="377">AC637/1.1</f>
        <v>0</v>
      </c>
      <c r="AC637" s="178">
        <f t="shared" si="344"/>
        <v>0</v>
      </c>
      <c r="AD637" s="177">
        <f t="shared" ref="AD637:AF660" si="378">AE637/1.1</f>
        <v>0</v>
      </c>
      <c r="AE637" s="179">
        <f t="shared" si="345"/>
        <v>0</v>
      </c>
      <c r="AF637" s="177">
        <f t="shared" si="378"/>
        <v>0</v>
      </c>
      <c r="AG637" s="178">
        <f t="shared" si="346"/>
        <v>0</v>
      </c>
      <c r="AH637" s="220">
        <f t="shared" ref="AH637:AH660" si="379">AI637/1.1</f>
        <v>0</v>
      </c>
      <c r="AI637" s="179">
        <f t="shared" si="347"/>
        <v>0</v>
      </c>
      <c r="AJ637" s="177">
        <f t="shared" ref="AJ637:AJ660" si="380">AK637/1.1</f>
        <v>0</v>
      </c>
      <c r="AK637" s="178">
        <f t="shared" si="348"/>
        <v>0</v>
      </c>
      <c r="AL637" s="177">
        <f t="shared" ref="AL637:AL660" si="381">AM637/1.1</f>
        <v>0</v>
      </c>
      <c r="AM637" s="178">
        <f t="shared" si="349"/>
        <v>0</v>
      </c>
      <c r="AN637" s="220">
        <f t="shared" ref="AN637:AN660" si="382">AO637/1.1</f>
        <v>0</v>
      </c>
      <c r="AO637" s="117">
        <f t="shared" si="350"/>
        <v>0</v>
      </c>
    </row>
    <row r="638" spans="1:41" s="65" customFormat="1" ht="15" customHeight="1">
      <c r="A638" s="66">
        <v>2</v>
      </c>
      <c r="B638" s="42">
        <v>20225202</v>
      </c>
      <c r="C638" s="43" t="s">
        <v>604</v>
      </c>
      <c r="D638" s="74">
        <v>16</v>
      </c>
      <c r="E638" s="75">
        <v>0.18</v>
      </c>
      <c r="F638" s="55"/>
      <c r="G638" s="75"/>
      <c r="H638" s="63">
        <v>1764.5952499888169</v>
      </c>
      <c r="I638" s="63">
        <v>1817.5331074884814</v>
      </c>
      <c r="J638" s="64">
        <v>2271.9163843606016</v>
      </c>
      <c r="K638" s="243">
        <f t="shared" si="336"/>
        <v>0</v>
      </c>
      <c r="L638" s="238"/>
      <c r="M638" s="72">
        <v>200</v>
      </c>
      <c r="N638" s="175">
        <f t="shared" si="371"/>
        <v>0</v>
      </c>
      <c r="O638" s="178">
        <f t="shared" si="337"/>
        <v>0</v>
      </c>
      <c r="P638" s="177">
        <f t="shared" si="372"/>
        <v>0</v>
      </c>
      <c r="Q638" s="178">
        <f t="shared" si="338"/>
        <v>0</v>
      </c>
      <c r="R638" s="177">
        <f t="shared" si="372"/>
        <v>0</v>
      </c>
      <c r="S638" s="178">
        <f t="shared" si="339"/>
        <v>0</v>
      </c>
      <c r="T638" s="177">
        <f t="shared" si="373"/>
        <v>0</v>
      </c>
      <c r="U638" s="179">
        <f t="shared" si="340"/>
        <v>0</v>
      </c>
      <c r="V638" s="177">
        <f t="shared" si="374"/>
        <v>0</v>
      </c>
      <c r="W638" s="178">
        <f t="shared" si="341"/>
        <v>0</v>
      </c>
      <c r="X638" s="177">
        <f t="shared" si="375"/>
        <v>0</v>
      </c>
      <c r="Y638" s="178">
        <f t="shared" si="342"/>
        <v>0</v>
      </c>
      <c r="Z638" s="177">
        <f t="shared" si="376"/>
        <v>0</v>
      </c>
      <c r="AA638" s="178">
        <f t="shared" si="343"/>
        <v>0</v>
      </c>
      <c r="AB638" s="177">
        <f t="shared" si="377"/>
        <v>0</v>
      </c>
      <c r="AC638" s="178">
        <f t="shared" si="344"/>
        <v>0</v>
      </c>
      <c r="AD638" s="177">
        <f t="shared" si="378"/>
        <v>0</v>
      </c>
      <c r="AE638" s="179">
        <f t="shared" si="345"/>
        <v>0</v>
      </c>
      <c r="AF638" s="177">
        <f t="shared" si="378"/>
        <v>0</v>
      </c>
      <c r="AG638" s="178">
        <f t="shared" si="346"/>
        <v>0</v>
      </c>
      <c r="AH638" s="220">
        <f t="shared" si="379"/>
        <v>0</v>
      </c>
      <c r="AI638" s="179">
        <f t="shared" si="347"/>
        <v>0</v>
      </c>
      <c r="AJ638" s="177">
        <f t="shared" si="380"/>
        <v>0</v>
      </c>
      <c r="AK638" s="178">
        <f t="shared" si="348"/>
        <v>0</v>
      </c>
      <c r="AL638" s="177">
        <f t="shared" si="381"/>
        <v>0</v>
      </c>
      <c r="AM638" s="178">
        <f t="shared" si="349"/>
        <v>0</v>
      </c>
      <c r="AN638" s="220">
        <f t="shared" si="382"/>
        <v>0</v>
      </c>
      <c r="AO638" s="117">
        <f t="shared" si="350"/>
        <v>0</v>
      </c>
    </row>
    <row r="639" spans="1:41" s="65" customFormat="1" ht="15" customHeight="1">
      <c r="A639" s="66">
        <v>3</v>
      </c>
      <c r="B639" s="42">
        <v>20225203</v>
      </c>
      <c r="C639" s="43" t="s">
        <v>605</v>
      </c>
      <c r="D639" s="74">
        <v>20</v>
      </c>
      <c r="E639" s="75">
        <v>0.18</v>
      </c>
      <c r="F639" s="55"/>
      <c r="G639" s="75"/>
      <c r="H639" s="63">
        <v>2089.9226100021397</v>
      </c>
      <c r="I639" s="63">
        <v>2152.6202883022038</v>
      </c>
      <c r="J639" s="64">
        <v>2690.7753603777546</v>
      </c>
      <c r="K639" s="243">
        <f t="shared" si="336"/>
        <v>0</v>
      </c>
      <c r="L639" s="238"/>
      <c r="M639" s="72">
        <v>200</v>
      </c>
      <c r="N639" s="175">
        <f t="shared" si="371"/>
        <v>0</v>
      </c>
      <c r="O639" s="178">
        <f t="shared" si="337"/>
        <v>0</v>
      </c>
      <c r="P639" s="177">
        <f t="shared" si="372"/>
        <v>0</v>
      </c>
      <c r="Q639" s="178">
        <f t="shared" si="338"/>
        <v>0</v>
      </c>
      <c r="R639" s="177">
        <f t="shared" si="372"/>
        <v>0</v>
      </c>
      <c r="S639" s="178">
        <f t="shared" si="339"/>
        <v>0</v>
      </c>
      <c r="T639" s="177">
        <f t="shared" si="373"/>
        <v>0</v>
      </c>
      <c r="U639" s="179">
        <f t="shared" si="340"/>
        <v>0</v>
      </c>
      <c r="V639" s="177">
        <f t="shared" si="374"/>
        <v>0</v>
      </c>
      <c r="W639" s="178">
        <f t="shared" si="341"/>
        <v>0</v>
      </c>
      <c r="X639" s="177">
        <f t="shared" si="375"/>
        <v>0</v>
      </c>
      <c r="Y639" s="178">
        <f t="shared" si="342"/>
        <v>0</v>
      </c>
      <c r="Z639" s="177">
        <f t="shared" si="376"/>
        <v>0</v>
      </c>
      <c r="AA639" s="178">
        <f t="shared" si="343"/>
        <v>0</v>
      </c>
      <c r="AB639" s="177">
        <f t="shared" si="377"/>
        <v>0</v>
      </c>
      <c r="AC639" s="178">
        <f t="shared" si="344"/>
        <v>0</v>
      </c>
      <c r="AD639" s="177">
        <f t="shared" si="378"/>
        <v>0</v>
      </c>
      <c r="AE639" s="179">
        <f t="shared" si="345"/>
        <v>0</v>
      </c>
      <c r="AF639" s="177">
        <f t="shared" si="378"/>
        <v>0</v>
      </c>
      <c r="AG639" s="178">
        <f t="shared" si="346"/>
        <v>0</v>
      </c>
      <c r="AH639" s="220">
        <f t="shared" si="379"/>
        <v>0</v>
      </c>
      <c r="AI639" s="179">
        <f t="shared" si="347"/>
        <v>0</v>
      </c>
      <c r="AJ639" s="177">
        <f t="shared" si="380"/>
        <v>0</v>
      </c>
      <c r="AK639" s="178">
        <f t="shared" si="348"/>
        <v>0</v>
      </c>
      <c r="AL639" s="177">
        <f t="shared" si="381"/>
        <v>0</v>
      </c>
      <c r="AM639" s="178">
        <f t="shared" si="349"/>
        <v>0</v>
      </c>
      <c r="AN639" s="220">
        <f t="shared" si="382"/>
        <v>0</v>
      </c>
      <c r="AO639" s="117">
        <f t="shared" si="350"/>
        <v>0</v>
      </c>
    </row>
    <row r="640" spans="1:41" s="65" customFormat="1" ht="15" customHeight="1">
      <c r="A640" s="66">
        <v>4</v>
      </c>
      <c r="B640" s="42">
        <v>20225204</v>
      </c>
      <c r="C640" s="43" t="s">
        <v>606</v>
      </c>
      <c r="D640" s="74">
        <v>24</v>
      </c>
      <c r="E640" s="75">
        <v>0.18</v>
      </c>
      <c r="F640" s="55"/>
      <c r="G640" s="75"/>
      <c r="H640" s="63">
        <v>2415.8244875681726</v>
      </c>
      <c r="I640" s="63">
        <v>2488.2992221952177</v>
      </c>
      <c r="J640" s="64">
        <v>3110.374027744022</v>
      </c>
      <c r="K640" s="243">
        <f t="shared" si="336"/>
        <v>0</v>
      </c>
      <c r="L640" s="238"/>
      <c r="M640" s="72">
        <v>200</v>
      </c>
      <c r="N640" s="175">
        <f t="shared" si="371"/>
        <v>0</v>
      </c>
      <c r="O640" s="178">
        <f t="shared" si="337"/>
        <v>0</v>
      </c>
      <c r="P640" s="177">
        <f t="shared" si="372"/>
        <v>0</v>
      </c>
      <c r="Q640" s="178">
        <f t="shared" si="338"/>
        <v>0</v>
      </c>
      <c r="R640" s="177">
        <f t="shared" si="372"/>
        <v>0</v>
      </c>
      <c r="S640" s="178">
        <f t="shared" si="339"/>
        <v>0</v>
      </c>
      <c r="T640" s="177">
        <f t="shared" si="373"/>
        <v>0</v>
      </c>
      <c r="U640" s="179">
        <f t="shared" si="340"/>
        <v>0</v>
      </c>
      <c r="V640" s="177">
        <f t="shared" si="374"/>
        <v>0</v>
      </c>
      <c r="W640" s="178">
        <f t="shared" si="341"/>
        <v>0</v>
      </c>
      <c r="X640" s="177">
        <f t="shared" si="375"/>
        <v>0</v>
      </c>
      <c r="Y640" s="178">
        <f t="shared" si="342"/>
        <v>0</v>
      </c>
      <c r="Z640" s="177">
        <f t="shared" si="376"/>
        <v>0</v>
      </c>
      <c r="AA640" s="178">
        <f t="shared" si="343"/>
        <v>0</v>
      </c>
      <c r="AB640" s="177">
        <f t="shared" si="377"/>
        <v>0</v>
      </c>
      <c r="AC640" s="178">
        <f t="shared" si="344"/>
        <v>0</v>
      </c>
      <c r="AD640" s="177">
        <f t="shared" si="378"/>
        <v>0</v>
      </c>
      <c r="AE640" s="179">
        <f t="shared" si="345"/>
        <v>0</v>
      </c>
      <c r="AF640" s="177">
        <f t="shared" si="378"/>
        <v>0</v>
      </c>
      <c r="AG640" s="178">
        <f t="shared" si="346"/>
        <v>0</v>
      </c>
      <c r="AH640" s="220">
        <f t="shared" si="379"/>
        <v>0</v>
      </c>
      <c r="AI640" s="179">
        <f t="shared" si="347"/>
        <v>0</v>
      </c>
      <c r="AJ640" s="177">
        <f t="shared" si="380"/>
        <v>0</v>
      </c>
      <c r="AK640" s="178">
        <f t="shared" si="348"/>
        <v>0</v>
      </c>
      <c r="AL640" s="177">
        <f t="shared" si="381"/>
        <v>0</v>
      </c>
      <c r="AM640" s="178">
        <f t="shared" si="349"/>
        <v>0</v>
      </c>
      <c r="AN640" s="220">
        <f t="shared" si="382"/>
        <v>0</v>
      </c>
      <c r="AO640" s="117">
        <f t="shared" si="350"/>
        <v>0</v>
      </c>
    </row>
    <row r="641" spans="1:41" s="65" customFormat="1" ht="15" customHeight="1">
      <c r="A641" s="66">
        <v>5</v>
      </c>
      <c r="B641" s="42">
        <v>20225205</v>
      </c>
      <c r="C641" s="43" t="s">
        <v>607</v>
      </c>
      <c r="D641" s="74">
        <v>27</v>
      </c>
      <c r="E641" s="75">
        <v>0.18</v>
      </c>
      <c r="F641" s="55"/>
      <c r="G641" s="75"/>
      <c r="H641" s="63">
        <v>2661.1485837444816</v>
      </c>
      <c r="I641" s="63">
        <v>2740.9830412568163</v>
      </c>
      <c r="J641" s="64">
        <v>3426.2288015710201</v>
      </c>
      <c r="K641" s="243">
        <f t="shared" si="336"/>
        <v>0</v>
      </c>
      <c r="L641" s="238"/>
      <c r="M641" s="72">
        <v>200</v>
      </c>
      <c r="N641" s="175">
        <f t="shared" si="371"/>
        <v>0</v>
      </c>
      <c r="O641" s="178">
        <f t="shared" si="337"/>
        <v>0</v>
      </c>
      <c r="P641" s="177">
        <f t="shared" si="372"/>
        <v>0</v>
      </c>
      <c r="Q641" s="178">
        <f t="shared" si="338"/>
        <v>0</v>
      </c>
      <c r="R641" s="177">
        <f t="shared" si="372"/>
        <v>0</v>
      </c>
      <c r="S641" s="178">
        <f t="shared" si="339"/>
        <v>0</v>
      </c>
      <c r="T641" s="177">
        <f t="shared" si="373"/>
        <v>0</v>
      </c>
      <c r="U641" s="179">
        <f t="shared" si="340"/>
        <v>0</v>
      </c>
      <c r="V641" s="177">
        <f t="shared" si="374"/>
        <v>0</v>
      </c>
      <c r="W641" s="178">
        <f t="shared" si="341"/>
        <v>0</v>
      </c>
      <c r="X641" s="177">
        <f t="shared" si="375"/>
        <v>0</v>
      </c>
      <c r="Y641" s="178">
        <f t="shared" si="342"/>
        <v>0</v>
      </c>
      <c r="Z641" s="177">
        <f t="shared" si="376"/>
        <v>0</v>
      </c>
      <c r="AA641" s="178">
        <f t="shared" si="343"/>
        <v>0</v>
      </c>
      <c r="AB641" s="177">
        <f t="shared" si="377"/>
        <v>0</v>
      </c>
      <c r="AC641" s="178">
        <f t="shared" si="344"/>
        <v>0</v>
      </c>
      <c r="AD641" s="177">
        <f t="shared" si="378"/>
        <v>0</v>
      </c>
      <c r="AE641" s="179">
        <f t="shared" si="345"/>
        <v>0</v>
      </c>
      <c r="AF641" s="177">
        <f t="shared" si="378"/>
        <v>0</v>
      </c>
      <c r="AG641" s="178">
        <f t="shared" si="346"/>
        <v>0</v>
      </c>
      <c r="AH641" s="220">
        <f t="shared" si="379"/>
        <v>0</v>
      </c>
      <c r="AI641" s="179">
        <f t="shared" si="347"/>
        <v>0</v>
      </c>
      <c r="AJ641" s="177">
        <f t="shared" si="380"/>
        <v>0</v>
      </c>
      <c r="AK641" s="178">
        <f t="shared" si="348"/>
        <v>0</v>
      </c>
      <c r="AL641" s="177">
        <f t="shared" si="381"/>
        <v>0</v>
      </c>
      <c r="AM641" s="178">
        <f t="shared" si="349"/>
        <v>0</v>
      </c>
      <c r="AN641" s="220">
        <f t="shared" si="382"/>
        <v>0</v>
      </c>
      <c r="AO641" s="117">
        <f t="shared" si="350"/>
        <v>0</v>
      </c>
    </row>
    <row r="642" spans="1:41" s="65" customFormat="1" ht="15" customHeight="1">
      <c r="A642" s="66">
        <v>6</v>
      </c>
      <c r="B642" s="42">
        <v>20225206</v>
      </c>
      <c r="C642" s="43" t="s">
        <v>608</v>
      </c>
      <c r="D642" s="74">
        <v>30</v>
      </c>
      <c r="E642" s="75">
        <v>0.18</v>
      </c>
      <c r="F642" s="55"/>
      <c r="G642" s="75"/>
      <c r="H642" s="63">
        <v>2901.3661959566216</v>
      </c>
      <c r="I642" s="63">
        <v>2988.4071818353204</v>
      </c>
      <c r="J642" s="64">
        <v>3735.5089772941506</v>
      </c>
      <c r="K642" s="243">
        <f t="shared" si="336"/>
        <v>0</v>
      </c>
      <c r="L642" s="238"/>
      <c r="M642" s="72">
        <v>200</v>
      </c>
      <c r="N642" s="175">
        <f t="shared" si="371"/>
        <v>0</v>
      </c>
      <c r="O642" s="178">
        <f t="shared" si="337"/>
        <v>0</v>
      </c>
      <c r="P642" s="177">
        <f t="shared" si="372"/>
        <v>0</v>
      </c>
      <c r="Q642" s="178">
        <f t="shared" si="338"/>
        <v>0</v>
      </c>
      <c r="R642" s="177">
        <f t="shared" si="372"/>
        <v>0</v>
      </c>
      <c r="S642" s="178">
        <f t="shared" si="339"/>
        <v>0</v>
      </c>
      <c r="T642" s="177">
        <f t="shared" si="373"/>
        <v>0</v>
      </c>
      <c r="U642" s="179">
        <f t="shared" si="340"/>
        <v>0</v>
      </c>
      <c r="V642" s="177">
        <f t="shared" si="374"/>
        <v>0</v>
      </c>
      <c r="W642" s="178">
        <f t="shared" si="341"/>
        <v>0</v>
      </c>
      <c r="X642" s="177">
        <f t="shared" si="375"/>
        <v>0</v>
      </c>
      <c r="Y642" s="178">
        <f t="shared" si="342"/>
        <v>0</v>
      </c>
      <c r="Z642" s="177">
        <f t="shared" si="376"/>
        <v>0</v>
      </c>
      <c r="AA642" s="178">
        <f t="shared" si="343"/>
        <v>0</v>
      </c>
      <c r="AB642" s="177">
        <f t="shared" si="377"/>
        <v>0</v>
      </c>
      <c r="AC642" s="178">
        <f t="shared" si="344"/>
        <v>0</v>
      </c>
      <c r="AD642" s="177">
        <f t="shared" si="378"/>
        <v>0</v>
      </c>
      <c r="AE642" s="179">
        <f t="shared" si="345"/>
        <v>0</v>
      </c>
      <c r="AF642" s="177">
        <f t="shared" si="378"/>
        <v>0</v>
      </c>
      <c r="AG642" s="178">
        <f t="shared" si="346"/>
        <v>0</v>
      </c>
      <c r="AH642" s="220">
        <f t="shared" si="379"/>
        <v>0</v>
      </c>
      <c r="AI642" s="179">
        <f t="shared" si="347"/>
        <v>0</v>
      </c>
      <c r="AJ642" s="177">
        <f t="shared" si="380"/>
        <v>0</v>
      </c>
      <c r="AK642" s="178">
        <f t="shared" si="348"/>
        <v>0</v>
      </c>
      <c r="AL642" s="177">
        <f t="shared" si="381"/>
        <v>0</v>
      </c>
      <c r="AM642" s="178">
        <f t="shared" si="349"/>
        <v>0</v>
      </c>
      <c r="AN642" s="220">
        <f t="shared" si="382"/>
        <v>0</v>
      </c>
      <c r="AO642" s="117">
        <f t="shared" si="350"/>
        <v>0</v>
      </c>
    </row>
    <row r="643" spans="1:41" s="65" customFormat="1" ht="15" customHeight="1">
      <c r="A643" s="66">
        <v>7</v>
      </c>
      <c r="B643" s="42">
        <v>20225207</v>
      </c>
      <c r="C643" s="43" t="s">
        <v>609</v>
      </c>
      <c r="D643" s="74">
        <v>40</v>
      </c>
      <c r="E643" s="75">
        <v>0.18</v>
      </c>
      <c r="F643" s="55"/>
      <c r="G643" s="75"/>
      <c r="H643" s="63">
        <v>3698.979696099118</v>
      </c>
      <c r="I643" s="63">
        <v>3809.9490869820916</v>
      </c>
      <c r="J643" s="64">
        <v>4762.4363587276139</v>
      </c>
      <c r="K643" s="243">
        <f t="shared" si="336"/>
        <v>0</v>
      </c>
      <c r="L643" s="238"/>
      <c r="M643" s="72">
        <v>200</v>
      </c>
      <c r="N643" s="175">
        <f t="shared" si="371"/>
        <v>0</v>
      </c>
      <c r="O643" s="178">
        <f t="shared" si="337"/>
        <v>0</v>
      </c>
      <c r="P643" s="177">
        <f t="shared" si="372"/>
        <v>0</v>
      </c>
      <c r="Q643" s="178">
        <f t="shared" si="338"/>
        <v>0</v>
      </c>
      <c r="R643" s="177">
        <f t="shared" si="372"/>
        <v>0</v>
      </c>
      <c r="S643" s="178">
        <f t="shared" si="339"/>
        <v>0</v>
      </c>
      <c r="T643" s="177">
        <f t="shared" si="373"/>
        <v>0</v>
      </c>
      <c r="U643" s="179">
        <f t="shared" si="340"/>
        <v>0</v>
      </c>
      <c r="V643" s="177">
        <f t="shared" si="374"/>
        <v>0</v>
      </c>
      <c r="W643" s="178">
        <f t="shared" si="341"/>
        <v>0</v>
      </c>
      <c r="X643" s="177">
        <f t="shared" si="375"/>
        <v>0</v>
      </c>
      <c r="Y643" s="178">
        <f t="shared" si="342"/>
        <v>0</v>
      </c>
      <c r="Z643" s="177">
        <f t="shared" si="376"/>
        <v>0</v>
      </c>
      <c r="AA643" s="178">
        <f t="shared" si="343"/>
        <v>0</v>
      </c>
      <c r="AB643" s="177">
        <f t="shared" si="377"/>
        <v>0</v>
      </c>
      <c r="AC643" s="178">
        <f t="shared" si="344"/>
        <v>0</v>
      </c>
      <c r="AD643" s="177">
        <f t="shared" si="378"/>
        <v>0</v>
      </c>
      <c r="AE643" s="179">
        <f t="shared" si="345"/>
        <v>0</v>
      </c>
      <c r="AF643" s="177">
        <f t="shared" si="378"/>
        <v>0</v>
      </c>
      <c r="AG643" s="178">
        <f t="shared" si="346"/>
        <v>0</v>
      </c>
      <c r="AH643" s="220">
        <f t="shared" si="379"/>
        <v>0</v>
      </c>
      <c r="AI643" s="179">
        <f t="shared" si="347"/>
        <v>0</v>
      </c>
      <c r="AJ643" s="177">
        <f t="shared" si="380"/>
        <v>0</v>
      </c>
      <c r="AK643" s="178">
        <f t="shared" si="348"/>
        <v>0</v>
      </c>
      <c r="AL643" s="177">
        <f t="shared" si="381"/>
        <v>0</v>
      </c>
      <c r="AM643" s="178">
        <f t="shared" si="349"/>
        <v>0</v>
      </c>
      <c r="AN643" s="220">
        <f t="shared" si="382"/>
        <v>0</v>
      </c>
      <c r="AO643" s="117">
        <f t="shared" si="350"/>
        <v>0</v>
      </c>
    </row>
    <row r="644" spans="1:41" s="65" customFormat="1" ht="15" customHeight="1">
      <c r="A644" s="66">
        <v>8</v>
      </c>
      <c r="B644" s="42">
        <v>20225208</v>
      </c>
      <c r="C644" s="43" t="s">
        <v>609</v>
      </c>
      <c r="D644" s="74">
        <v>32</v>
      </c>
      <c r="E644" s="75">
        <v>0.2</v>
      </c>
      <c r="F644" s="55"/>
      <c r="G644" s="75"/>
      <c r="H644" s="63">
        <v>3659.8558632195923</v>
      </c>
      <c r="I644" s="63">
        <v>3769.6515391161802</v>
      </c>
      <c r="J644" s="64">
        <v>4712.0644238952245</v>
      </c>
      <c r="K644" s="243">
        <f t="shared" si="336"/>
        <v>0</v>
      </c>
      <c r="L644" s="238"/>
      <c r="M644" s="72">
        <v>200</v>
      </c>
      <c r="N644" s="175">
        <f t="shared" si="371"/>
        <v>0</v>
      </c>
      <c r="O644" s="178">
        <f t="shared" si="337"/>
        <v>0</v>
      </c>
      <c r="P644" s="177">
        <f t="shared" si="372"/>
        <v>0</v>
      </c>
      <c r="Q644" s="178">
        <f t="shared" si="338"/>
        <v>0</v>
      </c>
      <c r="R644" s="177">
        <f t="shared" si="372"/>
        <v>0</v>
      </c>
      <c r="S644" s="178">
        <f t="shared" si="339"/>
        <v>0</v>
      </c>
      <c r="T644" s="177">
        <f t="shared" si="373"/>
        <v>0</v>
      </c>
      <c r="U644" s="179">
        <f t="shared" si="340"/>
        <v>0</v>
      </c>
      <c r="V644" s="177">
        <f t="shared" si="374"/>
        <v>0</v>
      </c>
      <c r="W644" s="178">
        <f t="shared" si="341"/>
        <v>0</v>
      </c>
      <c r="X644" s="177">
        <f t="shared" si="375"/>
        <v>0</v>
      </c>
      <c r="Y644" s="178">
        <f t="shared" si="342"/>
        <v>0</v>
      </c>
      <c r="Z644" s="177">
        <f t="shared" si="376"/>
        <v>0</v>
      </c>
      <c r="AA644" s="178">
        <f t="shared" si="343"/>
        <v>0</v>
      </c>
      <c r="AB644" s="177">
        <f t="shared" si="377"/>
        <v>0</v>
      </c>
      <c r="AC644" s="178">
        <f t="shared" si="344"/>
        <v>0</v>
      </c>
      <c r="AD644" s="177">
        <f t="shared" si="378"/>
        <v>0</v>
      </c>
      <c r="AE644" s="179">
        <f t="shared" si="345"/>
        <v>0</v>
      </c>
      <c r="AF644" s="177">
        <f t="shared" si="378"/>
        <v>0</v>
      </c>
      <c r="AG644" s="178">
        <f t="shared" si="346"/>
        <v>0</v>
      </c>
      <c r="AH644" s="220">
        <f t="shared" si="379"/>
        <v>0</v>
      </c>
      <c r="AI644" s="179">
        <f t="shared" si="347"/>
        <v>0</v>
      </c>
      <c r="AJ644" s="177">
        <f t="shared" si="380"/>
        <v>0</v>
      </c>
      <c r="AK644" s="178">
        <f t="shared" si="348"/>
        <v>0</v>
      </c>
      <c r="AL644" s="177">
        <f t="shared" si="381"/>
        <v>0</v>
      </c>
      <c r="AM644" s="178">
        <f t="shared" si="349"/>
        <v>0</v>
      </c>
      <c r="AN644" s="220">
        <f t="shared" si="382"/>
        <v>0</v>
      </c>
      <c r="AO644" s="117">
        <f t="shared" si="350"/>
        <v>0</v>
      </c>
    </row>
    <row r="645" spans="1:41" s="65" customFormat="1" ht="15" customHeight="1">
      <c r="A645" s="66">
        <v>9</v>
      </c>
      <c r="B645" s="42">
        <v>20225209</v>
      </c>
      <c r="C645" s="43" t="s">
        <v>610</v>
      </c>
      <c r="D645" s="74">
        <v>50</v>
      </c>
      <c r="E645" s="75">
        <v>0.18</v>
      </c>
      <c r="F645" s="55"/>
      <c r="G645" s="75"/>
      <c r="H645" s="63">
        <v>4497.1523442263306</v>
      </c>
      <c r="I645" s="63">
        <v>4632.066914553121</v>
      </c>
      <c r="J645" s="64">
        <v>5790.0836431914013</v>
      </c>
      <c r="K645" s="243">
        <f t="shared" si="336"/>
        <v>0</v>
      </c>
      <c r="L645" s="238"/>
      <c r="M645" s="72">
        <v>200</v>
      </c>
      <c r="N645" s="175">
        <f t="shared" si="371"/>
        <v>0</v>
      </c>
      <c r="O645" s="178">
        <f t="shared" si="337"/>
        <v>0</v>
      </c>
      <c r="P645" s="177">
        <f t="shared" si="372"/>
        <v>0</v>
      </c>
      <c r="Q645" s="178">
        <f t="shared" si="338"/>
        <v>0</v>
      </c>
      <c r="R645" s="177">
        <f t="shared" si="372"/>
        <v>0</v>
      </c>
      <c r="S645" s="178">
        <f t="shared" si="339"/>
        <v>0</v>
      </c>
      <c r="T645" s="177">
        <f t="shared" si="373"/>
        <v>0</v>
      </c>
      <c r="U645" s="179">
        <f t="shared" si="340"/>
        <v>0</v>
      </c>
      <c r="V645" s="177">
        <f t="shared" si="374"/>
        <v>0</v>
      </c>
      <c r="W645" s="178">
        <f t="shared" si="341"/>
        <v>0</v>
      </c>
      <c r="X645" s="177">
        <f t="shared" si="375"/>
        <v>0</v>
      </c>
      <c r="Y645" s="178">
        <f t="shared" si="342"/>
        <v>0</v>
      </c>
      <c r="Z645" s="177">
        <f t="shared" si="376"/>
        <v>0</v>
      </c>
      <c r="AA645" s="178">
        <f t="shared" si="343"/>
        <v>0</v>
      </c>
      <c r="AB645" s="177">
        <f t="shared" si="377"/>
        <v>0</v>
      </c>
      <c r="AC645" s="178">
        <f t="shared" si="344"/>
        <v>0</v>
      </c>
      <c r="AD645" s="177">
        <f t="shared" si="378"/>
        <v>0</v>
      </c>
      <c r="AE645" s="179">
        <f t="shared" si="345"/>
        <v>0</v>
      </c>
      <c r="AF645" s="177">
        <f t="shared" si="378"/>
        <v>0</v>
      </c>
      <c r="AG645" s="178">
        <f t="shared" si="346"/>
        <v>0</v>
      </c>
      <c r="AH645" s="220">
        <f t="shared" si="379"/>
        <v>0</v>
      </c>
      <c r="AI645" s="179">
        <f t="shared" si="347"/>
        <v>0</v>
      </c>
      <c r="AJ645" s="177">
        <f t="shared" si="380"/>
        <v>0</v>
      </c>
      <c r="AK645" s="178">
        <f t="shared" si="348"/>
        <v>0</v>
      </c>
      <c r="AL645" s="177">
        <f t="shared" si="381"/>
        <v>0</v>
      </c>
      <c r="AM645" s="178">
        <f t="shared" si="349"/>
        <v>0</v>
      </c>
      <c r="AN645" s="220">
        <f t="shared" si="382"/>
        <v>0</v>
      </c>
      <c r="AO645" s="117">
        <f t="shared" si="350"/>
        <v>0</v>
      </c>
    </row>
    <row r="646" spans="1:41" s="65" customFormat="1" ht="15" customHeight="1">
      <c r="A646" s="66">
        <v>10</v>
      </c>
      <c r="B646" s="42">
        <v>20225210</v>
      </c>
      <c r="C646" s="43" t="s">
        <v>611</v>
      </c>
      <c r="D646" s="74">
        <v>48</v>
      </c>
      <c r="E646" s="75">
        <v>0.2</v>
      </c>
      <c r="F646" s="55"/>
      <c r="G646" s="75"/>
      <c r="H646" s="63">
        <v>5219.6844845829801</v>
      </c>
      <c r="I646" s="63">
        <v>5376.2750191204696</v>
      </c>
      <c r="J646" s="64">
        <v>6720.3437739005867</v>
      </c>
      <c r="K646" s="243">
        <f t="shared" si="336"/>
        <v>0</v>
      </c>
      <c r="L646" s="238"/>
      <c r="M646" s="72">
        <v>200</v>
      </c>
      <c r="N646" s="175">
        <f t="shared" si="371"/>
        <v>0</v>
      </c>
      <c r="O646" s="178">
        <f t="shared" si="337"/>
        <v>0</v>
      </c>
      <c r="P646" s="177">
        <f t="shared" si="372"/>
        <v>0</v>
      </c>
      <c r="Q646" s="178">
        <f t="shared" si="338"/>
        <v>0</v>
      </c>
      <c r="R646" s="177">
        <f t="shared" si="372"/>
        <v>0</v>
      </c>
      <c r="S646" s="178">
        <f t="shared" si="339"/>
        <v>0</v>
      </c>
      <c r="T646" s="177">
        <f t="shared" si="373"/>
        <v>0</v>
      </c>
      <c r="U646" s="179">
        <f t="shared" si="340"/>
        <v>0</v>
      </c>
      <c r="V646" s="177">
        <f t="shared" si="374"/>
        <v>0</v>
      </c>
      <c r="W646" s="178">
        <f t="shared" si="341"/>
        <v>0</v>
      </c>
      <c r="X646" s="177">
        <f t="shared" si="375"/>
        <v>0</v>
      </c>
      <c r="Y646" s="178">
        <f t="shared" si="342"/>
        <v>0</v>
      </c>
      <c r="Z646" s="177">
        <f t="shared" si="376"/>
        <v>0</v>
      </c>
      <c r="AA646" s="178">
        <f t="shared" si="343"/>
        <v>0</v>
      </c>
      <c r="AB646" s="177">
        <f t="shared" si="377"/>
        <v>0</v>
      </c>
      <c r="AC646" s="178">
        <f t="shared" si="344"/>
        <v>0</v>
      </c>
      <c r="AD646" s="177">
        <f t="shared" si="378"/>
        <v>0</v>
      </c>
      <c r="AE646" s="179">
        <f t="shared" si="345"/>
        <v>0</v>
      </c>
      <c r="AF646" s="177">
        <f t="shared" si="378"/>
        <v>0</v>
      </c>
      <c r="AG646" s="178">
        <f t="shared" si="346"/>
        <v>0</v>
      </c>
      <c r="AH646" s="220">
        <f t="shared" si="379"/>
        <v>0</v>
      </c>
      <c r="AI646" s="179">
        <f t="shared" si="347"/>
        <v>0</v>
      </c>
      <c r="AJ646" s="177">
        <f t="shared" si="380"/>
        <v>0</v>
      </c>
      <c r="AK646" s="178">
        <f t="shared" si="348"/>
        <v>0</v>
      </c>
      <c r="AL646" s="177">
        <f t="shared" si="381"/>
        <v>0</v>
      </c>
      <c r="AM646" s="178">
        <f t="shared" si="349"/>
        <v>0</v>
      </c>
      <c r="AN646" s="220">
        <f t="shared" si="382"/>
        <v>0</v>
      </c>
      <c r="AO646" s="117">
        <f t="shared" si="350"/>
        <v>0</v>
      </c>
    </row>
    <row r="647" spans="1:41" s="65" customFormat="1" ht="15" customHeight="1">
      <c r="A647" s="66">
        <v>11</v>
      </c>
      <c r="B647" s="42">
        <v>20225211</v>
      </c>
      <c r="C647" s="43" t="s">
        <v>611</v>
      </c>
      <c r="D647" s="74">
        <v>30</v>
      </c>
      <c r="E647" s="75">
        <v>0.25</v>
      </c>
      <c r="F647" s="55"/>
      <c r="G647" s="75"/>
      <c r="H647" s="63">
        <v>5112.3668175615112</v>
      </c>
      <c r="I647" s="63">
        <v>5265.7378220883566</v>
      </c>
      <c r="J647" s="64">
        <v>6582.1722776104452</v>
      </c>
      <c r="K647" s="243">
        <f t="shared" si="336"/>
        <v>0</v>
      </c>
      <c r="L647" s="238"/>
      <c r="M647" s="72">
        <v>200</v>
      </c>
      <c r="N647" s="175">
        <f t="shared" si="371"/>
        <v>0</v>
      </c>
      <c r="O647" s="178">
        <f t="shared" si="337"/>
        <v>0</v>
      </c>
      <c r="P647" s="177">
        <f t="shared" si="372"/>
        <v>0</v>
      </c>
      <c r="Q647" s="178">
        <f t="shared" si="338"/>
        <v>0</v>
      </c>
      <c r="R647" s="177">
        <f t="shared" si="372"/>
        <v>0</v>
      </c>
      <c r="S647" s="178">
        <f t="shared" si="339"/>
        <v>0</v>
      </c>
      <c r="T647" s="177">
        <f t="shared" si="373"/>
        <v>0</v>
      </c>
      <c r="U647" s="179">
        <f t="shared" si="340"/>
        <v>0</v>
      </c>
      <c r="V647" s="177">
        <f t="shared" si="374"/>
        <v>0</v>
      </c>
      <c r="W647" s="178">
        <f t="shared" si="341"/>
        <v>0</v>
      </c>
      <c r="X647" s="177">
        <f t="shared" si="375"/>
        <v>0</v>
      </c>
      <c r="Y647" s="178">
        <f t="shared" si="342"/>
        <v>0</v>
      </c>
      <c r="Z647" s="177">
        <f t="shared" si="376"/>
        <v>0</v>
      </c>
      <c r="AA647" s="178">
        <f t="shared" si="343"/>
        <v>0</v>
      </c>
      <c r="AB647" s="177">
        <f t="shared" si="377"/>
        <v>0</v>
      </c>
      <c r="AC647" s="178">
        <f t="shared" si="344"/>
        <v>0</v>
      </c>
      <c r="AD647" s="177">
        <f t="shared" si="378"/>
        <v>0</v>
      </c>
      <c r="AE647" s="179">
        <f t="shared" si="345"/>
        <v>0</v>
      </c>
      <c r="AF647" s="177">
        <f t="shared" si="378"/>
        <v>0</v>
      </c>
      <c r="AG647" s="178">
        <f t="shared" si="346"/>
        <v>0</v>
      </c>
      <c r="AH647" s="220">
        <f t="shared" si="379"/>
        <v>0</v>
      </c>
      <c r="AI647" s="179">
        <f t="shared" si="347"/>
        <v>0</v>
      </c>
      <c r="AJ647" s="177">
        <f t="shared" si="380"/>
        <v>0</v>
      </c>
      <c r="AK647" s="178">
        <f t="shared" si="348"/>
        <v>0</v>
      </c>
      <c r="AL647" s="177">
        <f t="shared" si="381"/>
        <v>0</v>
      </c>
      <c r="AM647" s="178">
        <f t="shared" si="349"/>
        <v>0</v>
      </c>
      <c r="AN647" s="220">
        <f t="shared" si="382"/>
        <v>0</v>
      </c>
      <c r="AO647" s="117">
        <f t="shared" si="350"/>
        <v>0</v>
      </c>
    </row>
    <row r="648" spans="1:41" s="65" customFormat="1" ht="15" customHeight="1">
      <c r="A648" s="66">
        <v>12</v>
      </c>
      <c r="B648" s="42">
        <v>20225212</v>
      </c>
      <c r="C648" s="43" t="s">
        <v>612</v>
      </c>
      <c r="D648" s="74">
        <v>50</v>
      </c>
      <c r="E648" s="75">
        <v>0.2</v>
      </c>
      <c r="F648" s="55"/>
      <c r="G648" s="75"/>
      <c r="H648" s="63">
        <v>5426.1589125632818</v>
      </c>
      <c r="I648" s="63">
        <v>5588.9436799401801</v>
      </c>
      <c r="J648" s="64">
        <v>6986.1795999252245</v>
      </c>
      <c r="K648" s="243">
        <f t="shared" si="336"/>
        <v>0</v>
      </c>
      <c r="L648" s="238"/>
      <c r="M648" s="72">
        <v>200</v>
      </c>
      <c r="N648" s="175">
        <f t="shared" si="371"/>
        <v>0</v>
      </c>
      <c r="O648" s="178">
        <f t="shared" si="337"/>
        <v>0</v>
      </c>
      <c r="P648" s="177">
        <f t="shared" si="372"/>
        <v>0</v>
      </c>
      <c r="Q648" s="178">
        <f t="shared" si="338"/>
        <v>0</v>
      </c>
      <c r="R648" s="177">
        <f t="shared" si="372"/>
        <v>0</v>
      </c>
      <c r="S648" s="178">
        <f t="shared" si="339"/>
        <v>0</v>
      </c>
      <c r="T648" s="177">
        <f t="shared" si="373"/>
        <v>0</v>
      </c>
      <c r="U648" s="179">
        <f t="shared" si="340"/>
        <v>0</v>
      </c>
      <c r="V648" s="177">
        <f t="shared" si="374"/>
        <v>0</v>
      </c>
      <c r="W648" s="178">
        <f t="shared" si="341"/>
        <v>0</v>
      </c>
      <c r="X648" s="177">
        <f t="shared" si="375"/>
        <v>0</v>
      </c>
      <c r="Y648" s="178">
        <f t="shared" si="342"/>
        <v>0</v>
      </c>
      <c r="Z648" s="177">
        <f t="shared" si="376"/>
        <v>0</v>
      </c>
      <c r="AA648" s="178">
        <f t="shared" si="343"/>
        <v>0</v>
      </c>
      <c r="AB648" s="177">
        <f t="shared" si="377"/>
        <v>0</v>
      </c>
      <c r="AC648" s="178">
        <f t="shared" si="344"/>
        <v>0</v>
      </c>
      <c r="AD648" s="177">
        <f t="shared" si="378"/>
        <v>0</v>
      </c>
      <c r="AE648" s="179">
        <f t="shared" si="345"/>
        <v>0</v>
      </c>
      <c r="AF648" s="177">
        <f t="shared" si="378"/>
        <v>0</v>
      </c>
      <c r="AG648" s="178">
        <f t="shared" si="346"/>
        <v>0</v>
      </c>
      <c r="AH648" s="220">
        <f t="shared" si="379"/>
        <v>0</v>
      </c>
      <c r="AI648" s="179">
        <f t="shared" si="347"/>
        <v>0</v>
      </c>
      <c r="AJ648" s="177">
        <f t="shared" si="380"/>
        <v>0</v>
      </c>
      <c r="AK648" s="178">
        <f t="shared" si="348"/>
        <v>0</v>
      </c>
      <c r="AL648" s="177">
        <f t="shared" si="381"/>
        <v>0</v>
      </c>
      <c r="AM648" s="178">
        <f t="shared" si="349"/>
        <v>0</v>
      </c>
      <c r="AN648" s="220">
        <f t="shared" si="382"/>
        <v>0</v>
      </c>
      <c r="AO648" s="117">
        <f t="shared" si="350"/>
        <v>0</v>
      </c>
    </row>
    <row r="649" spans="1:41" s="65" customFormat="1" ht="15" customHeight="1">
      <c r="A649" s="66">
        <v>13</v>
      </c>
      <c r="B649" s="42">
        <v>20225213</v>
      </c>
      <c r="C649" s="43" t="s">
        <v>613</v>
      </c>
      <c r="D649" s="74">
        <v>65</v>
      </c>
      <c r="E649" s="75">
        <v>0.2</v>
      </c>
      <c r="F649" s="55"/>
      <c r="G649" s="75"/>
      <c r="H649" s="63">
        <v>6851.8352646558278</v>
      </c>
      <c r="I649" s="63">
        <v>7057.3903225955028</v>
      </c>
      <c r="J649" s="64">
        <v>8821.7379032443787</v>
      </c>
      <c r="K649" s="243">
        <f t="shared" si="336"/>
        <v>0</v>
      </c>
      <c r="L649" s="238"/>
      <c r="M649" s="72">
        <v>200</v>
      </c>
      <c r="N649" s="175">
        <f t="shared" si="371"/>
        <v>0</v>
      </c>
      <c r="O649" s="178">
        <f t="shared" si="337"/>
        <v>0</v>
      </c>
      <c r="P649" s="177">
        <f t="shared" si="372"/>
        <v>0</v>
      </c>
      <c r="Q649" s="178">
        <f t="shared" si="338"/>
        <v>0</v>
      </c>
      <c r="R649" s="177">
        <f t="shared" si="372"/>
        <v>0</v>
      </c>
      <c r="S649" s="178">
        <f t="shared" si="339"/>
        <v>0</v>
      </c>
      <c r="T649" s="177">
        <f t="shared" si="373"/>
        <v>0</v>
      </c>
      <c r="U649" s="179">
        <f t="shared" si="340"/>
        <v>0</v>
      </c>
      <c r="V649" s="177">
        <f t="shared" si="374"/>
        <v>0</v>
      </c>
      <c r="W649" s="178">
        <f t="shared" si="341"/>
        <v>0</v>
      </c>
      <c r="X649" s="177">
        <f t="shared" si="375"/>
        <v>0</v>
      </c>
      <c r="Y649" s="178">
        <f t="shared" si="342"/>
        <v>0</v>
      </c>
      <c r="Z649" s="177">
        <f t="shared" si="376"/>
        <v>0</v>
      </c>
      <c r="AA649" s="178">
        <f t="shared" si="343"/>
        <v>0</v>
      </c>
      <c r="AB649" s="177">
        <f t="shared" si="377"/>
        <v>0</v>
      </c>
      <c r="AC649" s="178">
        <f t="shared" si="344"/>
        <v>0</v>
      </c>
      <c r="AD649" s="177">
        <f t="shared" si="378"/>
        <v>0</v>
      </c>
      <c r="AE649" s="179">
        <f t="shared" si="345"/>
        <v>0</v>
      </c>
      <c r="AF649" s="177">
        <f t="shared" si="378"/>
        <v>0</v>
      </c>
      <c r="AG649" s="178">
        <f t="shared" si="346"/>
        <v>0</v>
      </c>
      <c r="AH649" s="220">
        <f t="shared" si="379"/>
        <v>0</v>
      </c>
      <c r="AI649" s="179">
        <f t="shared" si="347"/>
        <v>0</v>
      </c>
      <c r="AJ649" s="177">
        <f t="shared" si="380"/>
        <v>0</v>
      </c>
      <c r="AK649" s="178">
        <f t="shared" si="348"/>
        <v>0</v>
      </c>
      <c r="AL649" s="177">
        <f t="shared" si="381"/>
        <v>0</v>
      </c>
      <c r="AM649" s="178">
        <f t="shared" si="349"/>
        <v>0</v>
      </c>
      <c r="AN649" s="220">
        <f t="shared" si="382"/>
        <v>0</v>
      </c>
      <c r="AO649" s="117">
        <f t="shared" si="350"/>
        <v>0</v>
      </c>
    </row>
    <row r="650" spans="1:41" s="65" customFormat="1" ht="15" customHeight="1">
      <c r="A650" s="66">
        <v>14</v>
      </c>
      <c r="B650" s="42">
        <v>20225214</v>
      </c>
      <c r="C650" s="43" t="s">
        <v>614</v>
      </c>
      <c r="D650" s="74">
        <v>50</v>
      </c>
      <c r="E650" s="75">
        <v>0.25</v>
      </c>
      <c r="F650" s="55"/>
      <c r="G650" s="75"/>
      <c r="H650" s="63">
        <v>8366.6417370823256</v>
      </c>
      <c r="I650" s="63">
        <v>8617.6409891947951</v>
      </c>
      <c r="J650" s="64">
        <v>10772.051236493493</v>
      </c>
      <c r="K650" s="243">
        <f t="shared" si="336"/>
        <v>0</v>
      </c>
      <c r="L650" s="238"/>
      <c r="M650" s="72">
        <v>200</v>
      </c>
      <c r="N650" s="175">
        <f t="shared" si="371"/>
        <v>0</v>
      </c>
      <c r="O650" s="178">
        <f t="shared" si="337"/>
        <v>0</v>
      </c>
      <c r="P650" s="177">
        <f t="shared" si="372"/>
        <v>0</v>
      </c>
      <c r="Q650" s="178">
        <f t="shared" si="338"/>
        <v>0</v>
      </c>
      <c r="R650" s="177">
        <f t="shared" si="372"/>
        <v>0</v>
      </c>
      <c r="S650" s="178">
        <f t="shared" si="339"/>
        <v>0</v>
      </c>
      <c r="T650" s="177">
        <f t="shared" si="373"/>
        <v>0</v>
      </c>
      <c r="U650" s="179">
        <f t="shared" si="340"/>
        <v>0</v>
      </c>
      <c r="V650" s="177">
        <f t="shared" si="374"/>
        <v>0</v>
      </c>
      <c r="W650" s="178">
        <f t="shared" si="341"/>
        <v>0</v>
      </c>
      <c r="X650" s="177">
        <f t="shared" si="375"/>
        <v>0</v>
      </c>
      <c r="Y650" s="178">
        <f t="shared" si="342"/>
        <v>0</v>
      </c>
      <c r="Z650" s="177">
        <f t="shared" si="376"/>
        <v>0</v>
      </c>
      <c r="AA650" s="178">
        <f t="shared" si="343"/>
        <v>0</v>
      </c>
      <c r="AB650" s="177">
        <f t="shared" si="377"/>
        <v>0</v>
      </c>
      <c r="AC650" s="178">
        <f t="shared" si="344"/>
        <v>0</v>
      </c>
      <c r="AD650" s="177">
        <f t="shared" si="378"/>
        <v>0</v>
      </c>
      <c r="AE650" s="179">
        <f t="shared" si="345"/>
        <v>0</v>
      </c>
      <c r="AF650" s="177">
        <f t="shared" si="378"/>
        <v>0</v>
      </c>
      <c r="AG650" s="178">
        <f t="shared" si="346"/>
        <v>0</v>
      </c>
      <c r="AH650" s="220">
        <f t="shared" si="379"/>
        <v>0</v>
      </c>
      <c r="AI650" s="179">
        <f t="shared" si="347"/>
        <v>0</v>
      </c>
      <c r="AJ650" s="177">
        <f t="shared" si="380"/>
        <v>0</v>
      </c>
      <c r="AK650" s="178">
        <f t="shared" si="348"/>
        <v>0</v>
      </c>
      <c r="AL650" s="177">
        <f t="shared" si="381"/>
        <v>0</v>
      </c>
      <c r="AM650" s="178">
        <f t="shared" si="349"/>
        <v>0</v>
      </c>
      <c r="AN650" s="220">
        <f t="shared" si="382"/>
        <v>0</v>
      </c>
      <c r="AO650" s="117">
        <f t="shared" si="350"/>
        <v>0</v>
      </c>
    </row>
    <row r="651" spans="1:41" s="65" customFormat="1" ht="15" customHeight="1">
      <c r="A651" s="66">
        <v>15</v>
      </c>
      <c r="B651" s="42">
        <v>20225215</v>
      </c>
      <c r="C651" s="43" t="s">
        <v>615</v>
      </c>
      <c r="D651" s="74">
        <v>61</v>
      </c>
      <c r="E651" s="75">
        <v>0.25</v>
      </c>
      <c r="F651" s="55"/>
      <c r="G651" s="75"/>
      <c r="H651" s="63">
        <v>10125.034284651741</v>
      </c>
      <c r="I651" s="63">
        <v>10428.785313191294</v>
      </c>
      <c r="J651" s="64">
        <v>13035.981641489117</v>
      </c>
      <c r="K651" s="243">
        <f t="shared" ref="K651:K714" si="383">L651/1.1</f>
        <v>0</v>
      </c>
      <c r="L651" s="238"/>
      <c r="M651" s="72">
        <v>200</v>
      </c>
      <c r="N651" s="175">
        <f t="shared" si="371"/>
        <v>0</v>
      </c>
      <c r="O651" s="178">
        <f t="shared" si="337"/>
        <v>0</v>
      </c>
      <c r="P651" s="177">
        <f t="shared" si="372"/>
        <v>0</v>
      </c>
      <c r="Q651" s="178">
        <f t="shared" si="338"/>
        <v>0</v>
      </c>
      <c r="R651" s="177">
        <f t="shared" si="372"/>
        <v>0</v>
      </c>
      <c r="S651" s="178">
        <f t="shared" si="339"/>
        <v>0</v>
      </c>
      <c r="T651" s="177">
        <f t="shared" si="373"/>
        <v>0</v>
      </c>
      <c r="U651" s="179">
        <f t="shared" si="340"/>
        <v>0</v>
      </c>
      <c r="V651" s="177">
        <f t="shared" si="374"/>
        <v>0</v>
      </c>
      <c r="W651" s="178">
        <f t="shared" si="341"/>
        <v>0</v>
      </c>
      <c r="X651" s="177">
        <f t="shared" si="375"/>
        <v>0</v>
      </c>
      <c r="Y651" s="178">
        <f t="shared" si="342"/>
        <v>0</v>
      </c>
      <c r="Z651" s="177">
        <f t="shared" si="376"/>
        <v>0</v>
      </c>
      <c r="AA651" s="178">
        <f t="shared" si="343"/>
        <v>0</v>
      </c>
      <c r="AB651" s="177">
        <f t="shared" si="377"/>
        <v>0</v>
      </c>
      <c r="AC651" s="178">
        <f t="shared" si="344"/>
        <v>0</v>
      </c>
      <c r="AD651" s="177">
        <f t="shared" si="378"/>
        <v>0</v>
      </c>
      <c r="AE651" s="179">
        <f t="shared" si="345"/>
        <v>0</v>
      </c>
      <c r="AF651" s="177">
        <f t="shared" si="378"/>
        <v>0</v>
      </c>
      <c r="AG651" s="178">
        <f t="shared" si="346"/>
        <v>0</v>
      </c>
      <c r="AH651" s="220">
        <f t="shared" si="379"/>
        <v>0</v>
      </c>
      <c r="AI651" s="179">
        <f t="shared" si="347"/>
        <v>0</v>
      </c>
      <c r="AJ651" s="177">
        <f t="shared" si="380"/>
        <v>0</v>
      </c>
      <c r="AK651" s="178">
        <f t="shared" si="348"/>
        <v>0</v>
      </c>
      <c r="AL651" s="177">
        <f t="shared" si="381"/>
        <v>0</v>
      </c>
      <c r="AM651" s="178">
        <f t="shared" si="349"/>
        <v>0</v>
      </c>
      <c r="AN651" s="220">
        <f t="shared" si="382"/>
        <v>0</v>
      </c>
      <c r="AO651" s="117">
        <f t="shared" si="350"/>
        <v>0</v>
      </c>
    </row>
    <row r="652" spans="1:41" s="65" customFormat="1" ht="15" customHeight="1">
      <c r="A652" s="66">
        <v>16</v>
      </c>
      <c r="B652" s="42">
        <v>20225216</v>
      </c>
      <c r="C652" s="43" t="s">
        <v>616</v>
      </c>
      <c r="D652" s="74">
        <v>43</v>
      </c>
      <c r="E652" s="75">
        <v>0.32</v>
      </c>
      <c r="F652" s="55"/>
      <c r="G652" s="75"/>
      <c r="H652" s="63">
        <v>11509.625387290282</v>
      </c>
      <c r="I652" s="63">
        <v>11854.914148908991</v>
      </c>
      <c r="J652" s="64">
        <v>14818.642686136238</v>
      </c>
      <c r="K652" s="243">
        <f t="shared" si="383"/>
        <v>0</v>
      </c>
      <c r="L652" s="238"/>
      <c r="M652" s="72">
        <v>200</v>
      </c>
      <c r="N652" s="175">
        <f t="shared" si="371"/>
        <v>0</v>
      </c>
      <c r="O652" s="178">
        <f t="shared" ref="O652:O715" si="384">L652-L652*10/100</f>
        <v>0</v>
      </c>
      <c r="P652" s="177">
        <f t="shared" si="372"/>
        <v>0</v>
      </c>
      <c r="Q652" s="178">
        <f t="shared" ref="Q652:Q715" si="385">L652-L652*11/100</f>
        <v>0</v>
      </c>
      <c r="R652" s="177">
        <f t="shared" si="372"/>
        <v>0</v>
      </c>
      <c r="S652" s="178">
        <f t="shared" ref="S652:S715" si="386">L652-L652*12/100</f>
        <v>0</v>
      </c>
      <c r="T652" s="177">
        <f t="shared" si="373"/>
        <v>0</v>
      </c>
      <c r="U652" s="179">
        <f t="shared" ref="U652:U715" si="387">L652-L652*13/100</f>
        <v>0</v>
      </c>
      <c r="V652" s="177">
        <f t="shared" si="374"/>
        <v>0</v>
      </c>
      <c r="W652" s="178">
        <f t="shared" ref="W652:W715" si="388">L652-L652*14/100</f>
        <v>0</v>
      </c>
      <c r="X652" s="177">
        <f t="shared" si="375"/>
        <v>0</v>
      </c>
      <c r="Y652" s="178">
        <f t="shared" ref="Y652:Y715" si="389">L652-L652*15/100</f>
        <v>0</v>
      </c>
      <c r="Z652" s="177">
        <f t="shared" si="376"/>
        <v>0</v>
      </c>
      <c r="AA652" s="178">
        <f t="shared" ref="AA652:AA715" si="390">L652-L652*16/100</f>
        <v>0</v>
      </c>
      <c r="AB652" s="177">
        <f t="shared" si="377"/>
        <v>0</v>
      </c>
      <c r="AC652" s="178">
        <f t="shared" ref="AC652:AC715" si="391">L652-L652*17/100</f>
        <v>0</v>
      </c>
      <c r="AD652" s="177">
        <f t="shared" si="378"/>
        <v>0</v>
      </c>
      <c r="AE652" s="179">
        <f t="shared" ref="AE652:AE715" si="392">L652-L652*18/100</f>
        <v>0</v>
      </c>
      <c r="AF652" s="177">
        <f t="shared" si="378"/>
        <v>0</v>
      </c>
      <c r="AG652" s="178">
        <f t="shared" ref="AG652:AG715" si="393">L652-L652*19/100</f>
        <v>0</v>
      </c>
      <c r="AH652" s="220">
        <f t="shared" si="379"/>
        <v>0</v>
      </c>
      <c r="AI652" s="179">
        <f t="shared" ref="AI652:AI715" si="394">L652-L652*20/100</f>
        <v>0</v>
      </c>
      <c r="AJ652" s="177">
        <f t="shared" si="380"/>
        <v>0</v>
      </c>
      <c r="AK652" s="178">
        <f t="shared" ref="AK652:AK715" si="395">L652-L652*21/100</f>
        <v>0</v>
      </c>
      <c r="AL652" s="177">
        <f t="shared" si="381"/>
        <v>0</v>
      </c>
      <c r="AM652" s="178">
        <f t="shared" ref="AM652:AM715" si="396">L652-L652*22/100</f>
        <v>0</v>
      </c>
      <c r="AN652" s="220">
        <f t="shared" si="382"/>
        <v>0</v>
      </c>
      <c r="AO652" s="117">
        <f t="shared" ref="AO652:AO715" si="397">L652-L652*23/100</f>
        <v>0</v>
      </c>
    </row>
    <row r="653" spans="1:41" s="65" customFormat="1" ht="15" customHeight="1">
      <c r="A653" s="66">
        <v>17</v>
      </c>
      <c r="B653" s="42">
        <v>20225217</v>
      </c>
      <c r="C653" s="43" t="s">
        <v>617</v>
      </c>
      <c r="D653" s="74">
        <v>50</v>
      </c>
      <c r="E653" s="75">
        <v>0.32</v>
      </c>
      <c r="F653" s="55"/>
      <c r="G653" s="75"/>
      <c r="H653" s="63">
        <v>13210.156891511484</v>
      </c>
      <c r="I653" s="63">
        <v>13606.461598256828</v>
      </c>
      <c r="J653" s="64">
        <v>17008.076997821034</v>
      </c>
      <c r="K653" s="243">
        <f t="shared" si="383"/>
        <v>0</v>
      </c>
      <c r="L653" s="238"/>
      <c r="M653" s="72">
        <v>200</v>
      </c>
      <c r="N653" s="175">
        <f t="shared" si="371"/>
        <v>0</v>
      </c>
      <c r="O653" s="178">
        <f t="shared" si="384"/>
        <v>0</v>
      </c>
      <c r="P653" s="177">
        <f t="shared" si="372"/>
        <v>0</v>
      </c>
      <c r="Q653" s="178">
        <f t="shared" si="385"/>
        <v>0</v>
      </c>
      <c r="R653" s="177">
        <f t="shared" si="372"/>
        <v>0</v>
      </c>
      <c r="S653" s="178">
        <f t="shared" si="386"/>
        <v>0</v>
      </c>
      <c r="T653" s="177">
        <f t="shared" si="373"/>
        <v>0</v>
      </c>
      <c r="U653" s="179">
        <f t="shared" si="387"/>
        <v>0</v>
      </c>
      <c r="V653" s="177">
        <f t="shared" si="374"/>
        <v>0</v>
      </c>
      <c r="W653" s="178">
        <f t="shared" si="388"/>
        <v>0</v>
      </c>
      <c r="X653" s="177">
        <f t="shared" si="375"/>
        <v>0</v>
      </c>
      <c r="Y653" s="178">
        <f t="shared" si="389"/>
        <v>0</v>
      </c>
      <c r="Z653" s="177">
        <f t="shared" si="376"/>
        <v>0</v>
      </c>
      <c r="AA653" s="178">
        <f t="shared" si="390"/>
        <v>0</v>
      </c>
      <c r="AB653" s="177">
        <f t="shared" si="377"/>
        <v>0</v>
      </c>
      <c r="AC653" s="178">
        <f t="shared" si="391"/>
        <v>0</v>
      </c>
      <c r="AD653" s="177">
        <f t="shared" si="378"/>
        <v>0</v>
      </c>
      <c r="AE653" s="179">
        <f t="shared" si="392"/>
        <v>0</v>
      </c>
      <c r="AF653" s="177">
        <f t="shared" si="378"/>
        <v>0</v>
      </c>
      <c r="AG653" s="178">
        <f t="shared" si="393"/>
        <v>0</v>
      </c>
      <c r="AH653" s="220">
        <f t="shared" si="379"/>
        <v>0</v>
      </c>
      <c r="AI653" s="179">
        <f t="shared" si="394"/>
        <v>0</v>
      </c>
      <c r="AJ653" s="177">
        <f t="shared" si="380"/>
        <v>0</v>
      </c>
      <c r="AK653" s="178">
        <f t="shared" si="395"/>
        <v>0</v>
      </c>
      <c r="AL653" s="177">
        <f t="shared" si="381"/>
        <v>0</v>
      </c>
      <c r="AM653" s="178">
        <f t="shared" si="396"/>
        <v>0</v>
      </c>
      <c r="AN653" s="220">
        <f t="shared" si="382"/>
        <v>0</v>
      </c>
      <c r="AO653" s="117">
        <f t="shared" si="397"/>
        <v>0</v>
      </c>
    </row>
    <row r="654" spans="1:41" s="65" customFormat="1" ht="15" customHeight="1">
      <c r="A654" s="66">
        <v>18</v>
      </c>
      <c r="B654" s="42">
        <v>20225218</v>
      </c>
      <c r="C654" s="43" t="s">
        <v>618</v>
      </c>
      <c r="D654" s="74">
        <v>62</v>
      </c>
      <c r="E654" s="75">
        <v>0.32</v>
      </c>
      <c r="F654" s="55"/>
      <c r="G654" s="75"/>
      <c r="H654" s="63">
        <v>16172.630793803233</v>
      </c>
      <c r="I654" s="63">
        <v>16657.809717617332</v>
      </c>
      <c r="J654" s="64">
        <v>20822.262147021665</v>
      </c>
      <c r="K654" s="243">
        <f t="shared" si="383"/>
        <v>0</v>
      </c>
      <c r="L654" s="238"/>
      <c r="M654" s="72">
        <v>200</v>
      </c>
      <c r="N654" s="175">
        <f t="shared" si="371"/>
        <v>0</v>
      </c>
      <c r="O654" s="178">
        <f t="shared" si="384"/>
        <v>0</v>
      </c>
      <c r="P654" s="177">
        <f t="shared" si="372"/>
        <v>0</v>
      </c>
      <c r="Q654" s="178">
        <f t="shared" si="385"/>
        <v>0</v>
      </c>
      <c r="R654" s="177">
        <f t="shared" si="372"/>
        <v>0</v>
      </c>
      <c r="S654" s="178">
        <f t="shared" si="386"/>
        <v>0</v>
      </c>
      <c r="T654" s="177">
        <f t="shared" si="373"/>
        <v>0</v>
      </c>
      <c r="U654" s="179">
        <f t="shared" si="387"/>
        <v>0</v>
      </c>
      <c r="V654" s="177">
        <f t="shared" si="374"/>
        <v>0</v>
      </c>
      <c r="W654" s="178">
        <f t="shared" si="388"/>
        <v>0</v>
      </c>
      <c r="X654" s="177">
        <f t="shared" si="375"/>
        <v>0</v>
      </c>
      <c r="Y654" s="178">
        <f t="shared" si="389"/>
        <v>0</v>
      </c>
      <c r="Z654" s="177">
        <f t="shared" si="376"/>
        <v>0</v>
      </c>
      <c r="AA654" s="178">
        <f t="shared" si="390"/>
        <v>0</v>
      </c>
      <c r="AB654" s="177">
        <f t="shared" si="377"/>
        <v>0</v>
      </c>
      <c r="AC654" s="178">
        <f t="shared" si="391"/>
        <v>0</v>
      </c>
      <c r="AD654" s="177">
        <f t="shared" si="378"/>
        <v>0</v>
      </c>
      <c r="AE654" s="179">
        <f t="shared" si="392"/>
        <v>0</v>
      </c>
      <c r="AF654" s="177">
        <f t="shared" si="378"/>
        <v>0</v>
      </c>
      <c r="AG654" s="178">
        <f t="shared" si="393"/>
        <v>0</v>
      </c>
      <c r="AH654" s="220">
        <f t="shared" si="379"/>
        <v>0</v>
      </c>
      <c r="AI654" s="179">
        <f t="shared" si="394"/>
        <v>0</v>
      </c>
      <c r="AJ654" s="177">
        <f t="shared" si="380"/>
        <v>0</v>
      </c>
      <c r="AK654" s="178">
        <f t="shared" si="395"/>
        <v>0</v>
      </c>
      <c r="AL654" s="177">
        <f t="shared" si="381"/>
        <v>0</v>
      </c>
      <c r="AM654" s="178">
        <f t="shared" si="396"/>
        <v>0</v>
      </c>
      <c r="AN654" s="220">
        <f t="shared" si="382"/>
        <v>0</v>
      </c>
      <c r="AO654" s="117">
        <f t="shared" si="397"/>
        <v>0</v>
      </c>
    </row>
    <row r="655" spans="1:41" s="65" customFormat="1" ht="15" customHeight="1">
      <c r="A655" s="66">
        <v>19</v>
      </c>
      <c r="B655" s="42">
        <v>20225219</v>
      </c>
      <c r="C655" s="43" t="s">
        <v>619</v>
      </c>
      <c r="D655" s="74">
        <v>175</v>
      </c>
      <c r="E655" s="75">
        <v>0.2</v>
      </c>
      <c r="F655" s="55"/>
      <c r="G655" s="75"/>
      <c r="H655" s="63">
        <v>17697.394478881964</v>
      </c>
      <c r="I655" s="63">
        <v>18228.316313248422</v>
      </c>
      <c r="J655" s="64">
        <v>22785.395391560527</v>
      </c>
      <c r="K655" s="243">
        <f t="shared" si="383"/>
        <v>0</v>
      </c>
      <c r="L655" s="238"/>
      <c r="M655" s="72">
        <v>200</v>
      </c>
      <c r="N655" s="175">
        <f t="shared" si="371"/>
        <v>0</v>
      </c>
      <c r="O655" s="178">
        <f t="shared" si="384"/>
        <v>0</v>
      </c>
      <c r="P655" s="177">
        <f t="shared" si="372"/>
        <v>0</v>
      </c>
      <c r="Q655" s="178">
        <f t="shared" si="385"/>
        <v>0</v>
      </c>
      <c r="R655" s="177">
        <f t="shared" si="372"/>
        <v>0</v>
      </c>
      <c r="S655" s="178">
        <f t="shared" si="386"/>
        <v>0</v>
      </c>
      <c r="T655" s="177">
        <f t="shared" si="373"/>
        <v>0</v>
      </c>
      <c r="U655" s="179">
        <f t="shared" si="387"/>
        <v>0</v>
      </c>
      <c r="V655" s="177">
        <f t="shared" si="374"/>
        <v>0</v>
      </c>
      <c r="W655" s="178">
        <f t="shared" si="388"/>
        <v>0</v>
      </c>
      <c r="X655" s="177">
        <f t="shared" si="375"/>
        <v>0</v>
      </c>
      <c r="Y655" s="178">
        <f t="shared" si="389"/>
        <v>0</v>
      </c>
      <c r="Z655" s="177">
        <f t="shared" si="376"/>
        <v>0</v>
      </c>
      <c r="AA655" s="178">
        <f t="shared" si="390"/>
        <v>0</v>
      </c>
      <c r="AB655" s="177">
        <f t="shared" si="377"/>
        <v>0</v>
      </c>
      <c r="AC655" s="178">
        <f t="shared" si="391"/>
        <v>0</v>
      </c>
      <c r="AD655" s="177">
        <f t="shared" si="378"/>
        <v>0</v>
      </c>
      <c r="AE655" s="179">
        <f t="shared" si="392"/>
        <v>0</v>
      </c>
      <c r="AF655" s="177">
        <f t="shared" si="378"/>
        <v>0</v>
      </c>
      <c r="AG655" s="178">
        <f t="shared" si="393"/>
        <v>0</v>
      </c>
      <c r="AH655" s="220">
        <f t="shared" si="379"/>
        <v>0</v>
      </c>
      <c r="AI655" s="179">
        <f t="shared" si="394"/>
        <v>0</v>
      </c>
      <c r="AJ655" s="177">
        <f t="shared" si="380"/>
        <v>0</v>
      </c>
      <c r="AK655" s="178">
        <f t="shared" si="395"/>
        <v>0</v>
      </c>
      <c r="AL655" s="177">
        <f t="shared" si="381"/>
        <v>0</v>
      </c>
      <c r="AM655" s="178">
        <f t="shared" si="396"/>
        <v>0</v>
      </c>
      <c r="AN655" s="220">
        <f t="shared" si="382"/>
        <v>0</v>
      </c>
      <c r="AO655" s="117">
        <f t="shared" si="397"/>
        <v>0</v>
      </c>
    </row>
    <row r="656" spans="1:41" s="65" customFormat="1" ht="15" customHeight="1">
      <c r="A656" s="66">
        <v>20</v>
      </c>
      <c r="B656" s="42">
        <v>20225220</v>
      </c>
      <c r="C656" s="43" t="s">
        <v>619</v>
      </c>
      <c r="D656" s="74">
        <v>43</v>
      </c>
      <c r="E656" s="75">
        <v>0.4</v>
      </c>
      <c r="F656" s="55"/>
      <c r="G656" s="75"/>
      <c r="H656" s="63">
        <v>17439.066680929907</v>
      </c>
      <c r="I656" s="63">
        <v>17962.238681357805</v>
      </c>
      <c r="J656" s="64">
        <v>22452.798351697256</v>
      </c>
      <c r="K656" s="243">
        <f t="shared" si="383"/>
        <v>0</v>
      </c>
      <c r="L656" s="238"/>
      <c r="M656" s="72">
        <v>200</v>
      </c>
      <c r="N656" s="175">
        <f t="shared" si="371"/>
        <v>0</v>
      </c>
      <c r="O656" s="178">
        <f t="shared" si="384"/>
        <v>0</v>
      </c>
      <c r="P656" s="177">
        <f t="shared" si="372"/>
        <v>0</v>
      </c>
      <c r="Q656" s="178">
        <f t="shared" si="385"/>
        <v>0</v>
      </c>
      <c r="R656" s="177">
        <f t="shared" si="372"/>
        <v>0</v>
      </c>
      <c r="S656" s="178">
        <f t="shared" si="386"/>
        <v>0</v>
      </c>
      <c r="T656" s="177">
        <f t="shared" si="373"/>
        <v>0</v>
      </c>
      <c r="U656" s="179">
        <f t="shared" si="387"/>
        <v>0</v>
      </c>
      <c r="V656" s="177">
        <f t="shared" si="374"/>
        <v>0</v>
      </c>
      <c r="W656" s="178">
        <f t="shared" si="388"/>
        <v>0</v>
      </c>
      <c r="X656" s="177">
        <f t="shared" si="375"/>
        <v>0</v>
      </c>
      <c r="Y656" s="178">
        <f t="shared" si="389"/>
        <v>0</v>
      </c>
      <c r="Z656" s="177">
        <f t="shared" si="376"/>
        <v>0</v>
      </c>
      <c r="AA656" s="178">
        <f t="shared" si="390"/>
        <v>0</v>
      </c>
      <c r="AB656" s="177">
        <f t="shared" si="377"/>
        <v>0</v>
      </c>
      <c r="AC656" s="178">
        <f t="shared" si="391"/>
        <v>0</v>
      </c>
      <c r="AD656" s="177">
        <f t="shared" si="378"/>
        <v>0</v>
      </c>
      <c r="AE656" s="179">
        <f t="shared" si="392"/>
        <v>0</v>
      </c>
      <c r="AF656" s="177">
        <f t="shared" si="378"/>
        <v>0</v>
      </c>
      <c r="AG656" s="178">
        <f t="shared" si="393"/>
        <v>0</v>
      </c>
      <c r="AH656" s="220">
        <f t="shared" si="379"/>
        <v>0</v>
      </c>
      <c r="AI656" s="179">
        <f t="shared" si="394"/>
        <v>0</v>
      </c>
      <c r="AJ656" s="177">
        <f t="shared" si="380"/>
        <v>0</v>
      </c>
      <c r="AK656" s="178">
        <f t="shared" si="395"/>
        <v>0</v>
      </c>
      <c r="AL656" s="177">
        <f t="shared" si="381"/>
        <v>0</v>
      </c>
      <c r="AM656" s="178">
        <f t="shared" si="396"/>
        <v>0</v>
      </c>
      <c r="AN656" s="220">
        <f t="shared" si="382"/>
        <v>0</v>
      </c>
      <c r="AO656" s="117">
        <f t="shared" si="397"/>
        <v>0</v>
      </c>
    </row>
    <row r="657" spans="1:41" s="65" customFormat="1" ht="15" customHeight="1">
      <c r="A657" s="66">
        <v>21</v>
      </c>
      <c r="B657" s="42">
        <v>20225221</v>
      </c>
      <c r="C657" s="43" t="s">
        <v>620</v>
      </c>
      <c r="D657" s="74">
        <v>75</v>
      </c>
      <c r="E657" s="75">
        <v>0.32</v>
      </c>
      <c r="F657" s="55"/>
      <c r="G657" s="75"/>
      <c r="H657" s="63">
        <v>19287.057533014751</v>
      </c>
      <c r="I657" s="63">
        <v>19865.669259005193</v>
      </c>
      <c r="J657" s="64">
        <v>24832.086573756489</v>
      </c>
      <c r="K657" s="243">
        <f t="shared" si="383"/>
        <v>0</v>
      </c>
      <c r="L657" s="238"/>
      <c r="M657" s="72">
        <v>200</v>
      </c>
      <c r="N657" s="175">
        <f t="shared" si="371"/>
        <v>0</v>
      </c>
      <c r="O657" s="178">
        <f t="shared" si="384"/>
        <v>0</v>
      </c>
      <c r="P657" s="177">
        <f t="shared" si="372"/>
        <v>0</v>
      </c>
      <c r="Q657" s="178">
        <f t="shared" si="385"/>
        <v>0</v>
      </c>
      <c r="R657" s="177">
        <f t="shared" si="372"/>
        <v>0</v>
      </c>
      <c r="S657" s="178">
        <f t="shared" si="386"/>
        <v>0</v>
      </c>
      <c r="T657" s="177">
        <f t="shared" si="373"/>
        <v>0</v>
      </c>
      <c r="U657" s="179">
        <f t="shared" si="387"/>
        <v>0</v>
      </c>
      <c r="V657" s="177">
        <f t="shared" si="374"/>
        <v>0</v>
      </c>
      <c r="W657" s="178">
        <f t="shared" si="388"/>
        <v>0</v>
      </c>
      <c r="X657" s="177">
        <f t="shared" si="375"/>
        <v>0</v>
      </c>
      <c r="Y657" s="178">
        <f t="shared" si="389"/>
        <v>0</v>
      </c>
      <c r="Z657" s="177">
        <f t="shared" si="376"/>
        <v>0</v>
      </c>
      <c r="AA657" s="178">
        <f t="shared" si="390"/>
        <v>0</v>
      </c>
      <c r="AB657" s="177">
        <f t="shared" si="377"/>
        <v>0</v>
      </c>
      <c r="AC657" s="178">
        <f t="shared" si="391"/>
        <v>0</v>
      </c>
      <c r="AD657" s="177">
        <f t="shared" si="378"/>
        <v>0</v>
      </c>
      <c r="AE657" s="179">
        <f t="shared" si="392"/>
        <v>0</v>
      </c>
      <c r="AF657" s="177">
        <f t="shared" si="378"/>
        <v>0</v>
      </c>
      <c r="AG657" s="178">
        <f t="shared" si="393"/>
        <v>0</v>
      </c>
      <c r="AH657" s="220">
        <f t="shared" si="379"/>
        <v>0</v>
      </c>
      <c r="AI657" s="179">
        <f t="shared" si="394"/>
        <v>0</v>
      </c>
      <c r="AJ657" s="177">
        <f t="shared" si="380"/>
        <v>0</v>
      </c>
      <c r="AK657" s="178">
        <f t="shared" si="395"/>
        <v>0</v>
      </c>
      <c r="AL657" s="177">
        <f t="shared" si="381"/>
        <v>0</v>
      </c>
      <c r="AM657" s="178">
        <f t="shared" si="396"/>
        <v>0</v>
      </c>
      <c r="AN657" s="220">
        <f t="shared" si="382"/>
        <v>0</v>
      </c>
      <c r="AO657" s="117">
        <f t="shared" si="397"/>
        <v>0</v>
      </c>
    </row>
    <row r="658" spans="1:41" s="65" customFormat="1" ht="15" customHeight="1">
      <c r="A658" s="66">
        <v>22</v>
      </c>
      <c r="B658" s="42">
        <v>20225222</v>
      </c>
      <c r="C658" s="43" t="s">
        <v>620</v>
      </c>
      <c r="D658" s="74">
        <v>48</v>
      </c>
      <c r="E658" s="75">
        <v>0.4</v>
      </c>
      <c r="F658" s="55"/>
      <c r="G658" s="75"/>
      <c r="H658" s="63">
        <v>19266.899583499424</v>
      </c>
      <c r="I658" s="63">
        <v>19844.906571004409</v>
      </c>
      <c r="J658" s="64">
        <v>24806.133213755511</v>
      </c>
      <c r="K658" s="243">
        <f t="shared" si="383"/>
        <v>0</v>
      </c>
      <c r="L658" s="238"/>
      <c r="M658" s="72">
        <v>200</v>
      </c>
      <c r="N658" s="175">
        <f t="shared" si="371"/>
        <v>0</v>
      </c>
      <c r="O658" s="178">
        <f t="shared" si="384"/>
        <v>0</v>
      </c>
      <c r="P658" s="177">
        <f t="shared" si="372"/>
        <v>0</v>
      </c>
      <c r="Q658" s="178">
        <f t="shared" si="385"/>
        <v>0</v>
      </c>
      <c r="R658" s="177">
        <f t="shared" si="372"/>
        <v>0</v>
      </c>
      <c r="S658" s="178">
        <f t="shared" si="386"/>
        <v>0</v>
      </c>
      <c r="T658" s="177">
        <f t="shared" si="373"/>
        <v>0</v>
      </c>
      <c r="U658" s="179">
        <f t="shared" si="387"/>
        <v>0</v>
      </c>
      <c r="V658" s="177">
        <f t="shared" si="374"/>
        <v>0</v>
      </c>
      <c r="W658" s="178">
        <f t="shared" si="388"/>
        <v>0</v>
      </c>
      <c r="X658" s="177">
        <f t="shared" si="375"/>
        <v>0</v>
      </c>
      <c r="Y658" s="178">
        <f t="shared" si="389"/>
        <v>0</v>
      </c>
      <c r="Z658" s="177">
        <f t="shared" si="376"/>
        <v>0</v>
      </c>
      <c r="AA658" s="178">
        <f t="shared" si="390"/>
        <v>0</v>
      </c>
      <c r="AB658" s="177">
        <f t="shared" si="377"/>
        <v>0</v>
      </c>
      <c r="AC658" s="178">
        <f t="shared" si="391"/>
        <v>0</v>
      </c>
      <c r="AD658" s="177">
        <f t="shared" si="378"/>
        <v>0</v>
      </c>
      <c r="AE658" s="179">
        <f t="shared" si="392"/>
        <v>0</v>
      </c>
      <c r="AF658" s="177">
        <f t="shared" si="378"/>
        <v>0</v>
      </c>
      <c r="AG658" s="178">
        <f t="shared" si="393"/>
        <v>0</v>
      </c>
      <c r="AH658" s="220">
        <f t="shared" si="379"/>
        <v>0</v>
      </c>
      <c r="AI658" s="179">
        <f t="shared" si="394"/>
        <v>0</v>
      </c>
      <c r="AJ658" s="177">
        <f t="shared" si="380"/>
        <v>0</v>
      </c>
      <c r="AK658" s="178">
        <f t="shared" si="395"/>
        <v>0</v>
      </c>
      <c r="AL658" s="177">
        <f t="shared" si="381"/>
        <v>0</v>
      </c>
      <c r="AM658" s="178">
        <f t="shared" si="396"/>
        <v>0</v>
      </c>
      <c r="AN658" s="220">
        <f t="shared" si="382"/>
        <v>0</v>
      </c>
      <c r="AO658" s="117">
        <f t="shared" si="397"/>
        <v>0</v>
      </c>
    </row>
    <row r="659" spans="1:41" s="65" customFormat="1" ht="15" customHeight="1">
      <c r="A659" s="66">
        <v>23</v>
      </c>
      <c r="B659" s="42">
        <v>20225223</v>
      </c>
      <c r="C659" s="43" t="s">
        <v>621</v>
      </c>
      <c r="D659" s="74">
        <v>64</v>
      </c>
      <c r="E659" s="75">
        <v>0.4</v>
      </c>
      <c r="F659" s="55"/>
      <c r="G659" s="75"/>
      <c r="H659" s="63">
        <v>25643.426731502277</v>
      </c>
      <c r="I659" s="63">
        <v>26412.729533447346</v>
      </c>
      <c r="J659" s="64">
        <v>33015.911916809178</v>
      </c>
      <c r="K659" s="243">
        <f t="shared" si="383"/>
        <v>0</v>
      </c>
      <c r="L659" s="238"/>
      <c r="M659" s="72">
        <v>200</v>
      </c>
      <c r="N659" s="175">
        <f t="shared" si="371"/>
        <v>0</v>
      </c>
      <c r="O659" s="178">
        <f t="shared" si="384"/>
        <v>0</v>
      </c>
      <c r="P659" s="177">
        <f t="shared" si="372"/>
        <v>0</v>
      </c>
      <c r="Q659" s="178">
        <f t="shared" si="385"/>
        <v>0</v>
      </c>
      <c r="R659" s="177">
        <f t="shared" si="372"/>
        <v>0</v>
      </c>
      <c r="S659" s="178">
        <f t="shared" si="386"/>
        <v>0</v>
      </c>
      <c r="T659" s="177">
        <f t="shared" si="373"/>
        <v>0</v>
      </c>
      <c r="U659" s="179">
        <f t="shared" si="387"/>
        <v>0</v>
      </c>
      <c r="V659" s="177">
        <f t="shared" si="374"/>
        <v>0</v>
      </c>
      <c r="W659" s="178">
        <f t="shared" si="388"/>
        <v>0</v>
      </c>
      <c r="X659" s="177">
        <f t="shared" si="375"/>
        <v>0</v>
      </c>
      <c r="Y659" s="178">
        <f t="shared" si="389"/>
        <v>0</v>
      </c>
      <c r="Z659" s="177">
        <f t="shared" si="376"/>
        <v>0</v>
      </c>
      <c r="AA659" s="178">
        <f t="shared" si="390"/>
        <v>0</v>
      </c>
      <c r="AB659" s="177">
        <f t="shared" si="377"/>
        <v>0</v>
      </c>
      <c r="AC659" s="178">
        <f t="shared" si="391"/>
        <v>0</v>
      </c>
      <c r="AD659" s="177">
        <f t="shared" si="378"/>
        <v>0</v>
      </c>
      <c r="AE659" s="179">
        <f t="shared" si="392"/>
        <v>0</v>
      </c>
      <c r="AF659" s="177">
        <f t="shared" si="378"/>
        <v>0</v>
      </c>
      <c r="AG659" s="178">
        <f t="shared" si="393"/>
        <v>0</v>
      </c>
      <c r="AH659" s="220">
        <f t="shared" si="379"/>
        <v>0</v>
      </c>
      <c r="AI659" s="179">
        <f t="shared" si="394"/>
        <v>0</v>
      </c>
      <c r="AJ659" s="177">
        <f t="shared" si="380"/>
        <v>0</v>
      </c>
      <c r="AK659" s="178">
        <f t="shared" si="395"/>
        <v>0</v>
      </c>
      <c r="AL659" s="177">
        <f t="shared" si="381"/>
        <v>0</v>
      </c>
      <c r="AM659" s="178">
        <f t="shared" si="396"/>
        <v>0</v>
      </c>
      <c r="AN659" s="220">
        <f t="shared" si="382"/>
        <v>0</v>
      </c>
      <c r="AO659" s="117">
        <f t="shared" si="397"/>
        <v>0</v>
      </c>
    </row>
    <row r="660" spans="1:41" s="65" customFormat="1" ht="15" customHeight="1" thickBot="1">
      <c r="A660" s="67">
        <v>24</v>
      </c>
      <c r="B660" s="44">
        <v>20225224</v>
      </c>
      <c r="C660" s="45" t="s">
        <v>622</v>
      </c>
      <c r="D660" s="76">
        <v>80</v>
      </c>
      <c r="E660" s="77">
        <v>0.4</v>
      </c>
      <c r="F660" s="57"/>
      <c r="G660" s="77"/>
      <c r="H660" s="70">
        <v>31609.053268301257</v>
      </c>
      <c r="I660" s="70">
        <v>32557.324866350296</v>
      </c>
      <c r="J660" s="71">
        <v>40696.656082937865</v>
      </c>
      <c r="K660" s="246">
        <f t="shared" si="383"/>
        <v>0</v>
      </c>
      <c r="L660" s="240"/>
      <c r="M660" s="73">
        <v>200</v>
      </c>
      <c r="N660" s="180">
        <f t="shared" si="371"/>
        <v>0</v>
      </c>
      <c r="O660" s="178">
        <f t="shared" si="384"/>
        <v>0</v>
      </c>
      <c r="P660" s="177">
        <f t="shared" si="372"/>
        <v>0</v>
      </c>
      <c r="Q660" s="178">
        <f t="shared" si="385"/>
        <v>0</v>
      </c>
      <c r="R660" s="177">
        <f t="shared" si="372"/>
        <v>0</v>
      </c>
      <c r="S660" s="178">
        <f t="shared" si="386"/>
        <v>0</v>
      </c>
      <c r="T660" s="177">
        <f t="shared" si="373"/>
        <v>0</v>
      </c>
      <c r="U660" s="179">
        <f t="shared" si="387"/>
        <v>0</v>
      </c>
      <c r="V660" s="177">
        <f t="shared" si="374"/>
        <v>0</v>
      </c>
      <c r="W660" s="178">
        <f t="shared" si="388"/>
        <v>0</v>
      </c>
      <c r="X660" s="177">
        <f t="shared" si="375"/>
        <v>0</v>
      </c>
      <c r="Y660" s="178">
        <f t="shared" si="389"/>
        <v>0</v>
      </c>
      <c r="Z660" s="177">
        <f t="shared" si="376"/>
        <v>0</v>
      </c>
      <c r="AA660" s="178">
        <f t="shared" si="390"/>
        <v>0</v>
      </c>
      <c r="AB660" s="177">
        <f t="shared" si="377"/>
        <v>0</v>
      </c>
      <c r="AC660" s="178">
        <f t="shared" si="391"/>
        <v>0</v>
      </c>
      <c r="AD660" s="177">
        <f t="shared" si="378"/>
        <v>0</v>
      </c>
      <c r="AE660" s="179">
        <f t="shared" si="392"/>
        <v>0</v>
      </c>
      <c r="AF660" s="177">
        <f t="shared" si="378"/>
        <v>0</v>
      </c>
      <c r="AG660" s="178">
        <f t="shared" si="393"/>
        <v>0</v>
      </c>
      <c r="AH660" s="220">
        <f t="shared" si="379"/>
        <v>0</v>
      </c>
      <c r="AI660" s="179">
        <f t="shared" si="394"/>
        <v>0</v>
      </c>
      <c r="AJ660" s="177">
        <f t="shared" si="380"/>
        <v>0</v>
      </c>
      <c r="AK660" s="178">
        <f t="shared" si="395"/>
        <v>0</v>
      </c>
      <c r="AL660" s="177">
        <f t="shared" si="381"/>
        <v>0</v>
      </c>
      <c r="AM660" s="178">
        <f t="shared" si="396"/>
        <v>0</v>
      </c>
      <c r="AN660" s="220">
        <f t="shared" si="382"/>
        <v>0</v>
      </c>
      <c r="AO660" s="117">
        <f t="shared" si="397"/>
        <v>0</v>
      </c>
    </row>
    <row r="661" spans="1:41" s="139" customFormat="1" ht="15" customHeight="1" thickTop="1">
      <c r="A661" s="151" t="s">
        <v>768</v>
      </c>
      <c r="B661" s="129"/>
      <c r="C661" s="130"/>
      <c r="D661" s="131"/>
      <c r="E661" s="132"/>
      <c r="F661" s="133"/>
      <c r="G661" s="134"/>
      <c r="H661" s="135"/>
      <c r="I661" s="135"/>
      <c r="J661" s="135"/>
      <c r="K661" s="245"/>
      <c r="L661" s="136"/>
      <c r="M661" s="184"/>
      <c r="N661" s="201"/>
      <c r="O661" s="202"/>
      <c r="P661" s="187"/>
      <c r="Q661" s="185"/>
      <c r="R661" s="187"/>
      <c r="S661" s="185"/>
      <c r="T661" s="187"/>
      <c r="U661" s="136"/>
      <c r="V661" s="187"/>
      <c r="W661" s="185"/>
      <c r="X661" s="187"/>
      <c r="Y661" s="185"/>
      <c r="Z661" s="187"/>
      <c r="AA661" s="185"/>
      <c r="AB661" s="187"/>
      <c r="AC661" s="185"/>
      <c r="AD661" s="187"/>
      <c r="AE661" s="136"/>
      <c r="AF661" s="226"/>
      <c r="AG661" s="210"/>
      <c r="AH661" s="209"/>
      <c r="AI661" s="136"/>
      <c r="AJ661" s="226"/>
      <c r="AK661" s="210">
        <f t="shared" si="395"/>
        <v>0</v>
      </c>
      <c r="AL661" s="226"/>
      <c r="AM661" s="210">
        <f t="shared" si="396"/>
        <v>0</v>
      </c>
      <c r="AN661" s="209"/>
      <c r="AO661" s="138">
        <f t="shared" si="397"/>
        <v>0</v>
      </c>
    </row>
    <row r="662" spans="1:41" s="65" customFormat="1" ht="15" customHeight="1">
      <c r="A662" s="60">
        <v>1</v>
      </c>
      <c r="B662" s="40">
        <v>20225101</v>
      </c>
      <c r="C662" s="41" t="s">
        <v>623</v>
      </c>
      <c r="D662" s="78">
        <v>20</v>
      </c>
      <c r="E662" s="79">
        <v>0.18</v>
      </c>
      <c r="F662" s="106"/>
      <c r="G662" s="79"/>
      <c r="H662" s="82">
        <v>2242.3395991924676</v>
      </c>
      <c r="I662" s="82">
        <v>2309.6097871682418</v>
      </c>
      <c r="J662" s="83">
        <v>2887.0122339603022</v>
      </c>
      <c r="K662" s="242">
        <f t="shared" si="383"/>
        <v>0</v>
      </c>
      <c r="L662" s="237"/>
      <c r="M662" s="84">
        <v>200</v>
      </c>
      <c r="N662" s="175">
        <f t="shared" si="371"/>
        <v>0</v>
      </c>
      <c r="O662" s="178">
        <f t="shared" si="384"/>
        <v>0</v>
      </c>
      <c r="P662" s="177">
        <f t="shared" si="372"/>
        <v>0</v>
      </c>
      <c r="Q662" s="178">
        <f t="shared" si="385"/>
        <v>0</v>
      </c>
      <c r="R662" s="177">
        <f t="shared" si="372"/>
        <v>0</v>
      </c>
      <c r="S662" s="178">
        <f t="shared" si="386"/>
        <v>0</v>
      </c>
      <c r="T662" s="177">
        <f t="shared" ref="T662:T675" si="398">U662/1.1</f>
        <v>0</v>
      </c>
      <c r="U662" s="179">
        <f t="shared" si="387"/>
        <v>0</v>
      </c>
      <c r="V662" s="177">
        <f t="shared" ref="V662:V675" si="399">W662/1.1</f>
        <v>0</v>
      </c>
      <c r="W662" s="178">
        <f t="shared" si="388"/>
        <v>0</v>
      </c>
      <c r="X662" s="177">
        <f t="shared" ref="X662:X675" si="400">Y662/1.1</f>
        <v>0</v>
      </c>
      <c r="Y662" s="178">
        <f t="shared" si="389"/>
        <v>0</v>
      </c>
      <c r="Z662" s="177">
        <f t="shared" ref="Z662:Z675" si="401">AA662/1.1</f>
        <v>0</v>
      </c>
      <c r="AA662" s="178">
        <f t="shared" si="390"/>
        <v>0</v>
      </c>
      <c r="AB662" s="177">
        <f t="shared" ref="AB662:AB675" si="402">AC662/1.1</f>
        <v>0</v>
      </c>
      <c r="AC662" s="178">
        <f t="shared" si="391"/>
        <v>0</v>
      </c>
      <c r="AD662" s="177">
        <f t="shared" ref="AD662:AF675" si="403">AE662/1.1</f>
        <v>0</v>
      </c>
      <c r="AE662" s="179">
        <f t="shared" si="392"/>
        <v>0</v>
      </c>
      <c r="AF662" s="177">
        <f t="shared" si="403"/>
        <v>0</v>
      </c>
      <c r="AG662" s="178">
        <f t="shared" si="393"/>
        <v>0</v>
      </c>
      <c r="AH662" s="220">
        <f t="shared" ref="AH662:AH675" si="404">AI662/1.1</f>
        <v>0</v>
      </c>
      <c r="AI662" s="179">
        <f t="shared" si="394"/>
        <v>0</v>
      </c>
      <c r="AJ662" s="177">
        <f t="shared" ref="AJ662:AJ675" si="405">AK662/1.1</f>
        <v>0</v>
      </c>
      <c r="AK662" s="178">
        <f t="shared" si="395"/>
        <v>0</v>
      </c>
      <c r="AL662" s="177">
        <f t="shared" ref="AL662:AL675" si="406">AM662/1.1</f>
        <v>0</v>
      </c>
      <c r="AM662" s="178">
        <f t="shared" si="396"/>
        <v>0</v>
      </c>
      <c r="AN662" s="220">
        <f t="shared" ref="AN662:AN675" si="407">AO662/1.1</f>
        <v>0</v>
      </c>
      <c r="AO662" s="117">
        <f t="shared" si="397"/>
        <v>0</v>
      </c>
    </row>
    <row r="663" spans="1:41" s="65" customFormat="1" ht="15" customHeight="1">
      <c r="A663" s="66">
        <v>2</v>
      </c>
      <c r="B663" s="42">
        <v>20225102</v>
      </c>
      <c r="C663" s="43" t="s">
        <v>624</v>
      </c>
      <c r="D663" s="74">
        <v>24</v>
      </c>
      <c r="E663" s="75">
        <v>0.18</v>
      </c>
      <c r="F663" s="55"/>
      <c r="G663" s="75"/>
      <c r="H663" s="63">
        <v>2596.8089054531838</v>
      </c>
      <c r="I663" s="63">
        <v>2674.7131726167795</v>
      </c>
      <c r="J663" s="64">
        <v>3343.3914657709743</v>
      </c>
      <c r="K663" s="243">
        <f t="shared" si="383"/>
        <v>0</v>
      </c>
      <c r="L663" s="238"/>
      <c r="M663" s="72">
        <v>200</v>
      </c>
      <c r="N663" s="175">
        <f t="shared" si="371"/>
        <v>0</v>
      </c>
      <c r="O663" s="178">
        <f t="shared" si="384"/>
        <v>0</v>
      </c>
      <c r="P663" s="177">
        <f t="shared" si="372"/>
        <v>0</v>
      </c>
      <c r="Q663" s="178">
        <f t="shared" si="385"/>
        <v>0</v>
      </c>
      <c r="R663" s="177">
        <f t="shared" si="372"/>
        <v>0</v>
      </c>
      <c r="S663" s="178">
        <f t="shared" si="386"/>
        <v>0</v>
      </c>
      <c r="T663" s="177">
        <f t="shared" si="398"/>
        <v>0</v>
      </c>
      <c r="U663" s="179">
        <f t="shared" si="387"/>
        <v>0</v>
      </c>
      <c r="V663" s="177">
        <f t="shared" si="399"/>
        <v>0</v>
      </c>
      <c r="W663" s="178">
        <f t="shared" si="388"/>
        <v>0</v>
      </c>
      <c r="X663" s="177">
        <f t="shared" si="400"/>
        <v>0</v>
      </c>
      <c r="Y663" s="178">
        <f t="shared" si="389"/>
        <v>0</v>
      </c>
      <c r="Z663" s="177">
        <f t="shared" si="401"/>
        <v>0</v>
      </c>
      <c r="AA663" s="178">
        <f t="shared" si="390"/>
        <v>0</v>
      </c>
      <c r="AB663" s="177">
        <f t="shared" si="402"/>
        <v>0</v>
      </c>
      <c r="AC663" s="178">
        <f t="shared" si="391"/>
        <v>0</v>
      </c>
      <c r="AD663" s="177">
        <f t="shared" si="403"/>
        <v>0</v>
      </c>
      <c r="AE663" s="179">
        <f t="shared" si="392"/>
        <v>0</v>
      </c>
      <c r="AF663" s="177">
        <f t="shared" si="403"/>
        <v>0</v>
      </c>
      <c r="AG663" s="178">
        <f t="shared" si="393"/>
        <v>0</v>
      </c>
      <c r="AH663" s="220">
        <f t="shared" si="404"/>
        <v>0</v>
      </c>
      <c r="AI663" s="179">
        <f t="shared" si="394"/>
        <v>0</v>
      </c>
      <c r="AJ663" s="177">
        <f t="shared" si="405"/>
        <v>0</v>
      </c>
      <c r="AK663" s="178">
        <f t="shared" si="395"/>
        <v>0</v>
      </c>
      <c r="AL663" s="177">
        <f t="shared" si="406"/>
        <v>0</v>
      </c>
      <c r="AM663" s="178">
        <f t="shared" si="396"/>
        <v>0</v>
      </c>
      <c r="AN663" s="220">
        <f t="shared" si="407"/>
        <v>0</v>
      </c>
      <c r="AO663" s="117">
        <f t="shared" si="397"/>
        <v>0</v>
      </c>
    </row>
    <row r="664" spans="1:41" s="65" customFormat="1" ht="15" customHeight="1">
      <c r="A664" s="66">
        <v>3</v>
      </c>
      <c r="B664" s="42">
        <v>20225103</v>
      </c>
      <c r="C664" s="43" t="s">
        <v>625</v>
      </c>
      <c r="D664" s="74">
        <v>30</v>
      </c>
      <c r="E664" s="75">
        <v>0.18</v>
      </c>
      <c r="F664" s="55"/>
      <c r="G664" s="75"/>
      <c r="H664" s="63">
        <v>3227.513974453379</v>
      </c>
      <c r="I664" s="63">
        <v>3324.3393936869807</v>
      </c>
      <c r="J664" s="64">
        <v>4155.4242421087256</v>
      </c>
      <c r="K664" s="243">
        <f t="shared" si="383"/>
        <v>0</v>
      </c>
      <c r="L664" s="238"/>
      <c r="M664" s="72">
        <v>200</v>
      </c>
      <c r="N664" s="175">
        <f t="shared" si="371"/>
        <v>0</v>
      </c>
      <c r="O664" s="178">
        <f t="shared" si="384"/>
        <v>0</v>
      </c>
      <c r="P664" s="177">
        <f t="shared" si="372"/>
        <v>0</v>
      </c>
      <c r="Q664" s="178">
        <f t="shared" si="385"/>
        <v>0</v>
      </c>
      <c r="R664" s="177">
        <f t="shared" si="372"/>
        <v>0</v>
      </c>
      <c r="S664" s="178">
        <f t="shared" si="386"/>
        <v>0</v>
      </c>
      <c r="T664" s="177">
        <f t="shared" si="398"/>
        <v>0</v>
      </c>
      <c r="U664" s="179">
        <f t="shared" si="387"/>
        <v>0</v>
      </c>
      <c r="V664" s="177">
        <f t="shared" si="399"/>
        <v>0</v>
      </c>
      <c r="W664" s="178">
        <f t="shared" si="388"/>
        <v>0</v>
      </c>
      <c r="X664" s="177">
        <f t="shared" si="400"/>
        <v>0</v>
      </c>
      <c r="Y664" s="178">
        <f t="shared" si="389"/>
        <v>0</v>
      </c>
      <c r="Z664" s="177">
        <f t="shared" si="401"/>
        <v>0</v>
      </c>
      <c r="AA664" s="178">
        <f t="shared" si="390"/>
        <v>0</v>
      </c>
      <c r="AB664" s="177">
        <f t="shared" si="402"/>
        <v>0</v>
      </c>
      <c r="AC664" s="178">
        <f t="shared" si="391"/>
        <v>0</v>
      </c>
      <c r="AD664" s="177">
        <f t="shared" si="403"/>
        <v>0</v>
      </c>
      <c r="AE664" s="179">
        <f t="shared" si="392"/>
        <v>0</v>
      </c>
      <c r="AF664" s="177">
        <f t="shared" si="403"/>
        <v>0</v>
      </c>
      <c r="AG664" s="178">
        <f t="shared" si="393"/>
        <v>0</v>
      </c>
      <c r="AH664" s="220">
        <f t="shared" si="404"/>
        <v>0</v>
      </c>
      <c r="AI664" s="179">
        <f t="shared" si="394"/>
        <v>0</v>
      </c>
      <c r="AJ664" s="177">
        <f t="shared" si="405"/>
        <v>0</v>
      </c>
      <c r="AK664" s="178">
        <f t="shared" si="395"/>
        <v>0</v>
      </c>
      <c r="AL664" s="177">
        <f t="shared" si="406"/>
        <v>0</v>
      </c>
      <c r="AM664" s="178">
        <f t="shared" si="396"/>
        <v>0</v>
      </c>
      <c r="AN664" s="220">
        <f t="shared" si="407"/>
        <v>0</v>
      </c>
      <c r="AO664" s="117">
        <f t="shared" si="397"/>
        <v>0</v>
      </c>
    </row>
    <row r="665" spans="1:41" s="65" customFormat="1" ht="15" customHeight="1">
      <c r="A665" s="66">
        <v>4</v>
      </c>
      <c r="B665" s="42">
        <v>20225104</v>
      </c>
      <c r="C665" s="43" t="s">
        <v>626</v>
      </c>
      <c r="D665" s="74">
        <v>40</v>
      </c>
      <c r="E665" s="75">
        <v>0.18</v>
      </c>
      <c r="F665" s="55"/>
      <c r="G665" s="75"/>
      <c r="H665" s="63">
        <v>4070.207409321154</v>
      </c>
      <c r="I665" s="63">
        <v>4192.3136316007885</v>
      </c>
      <c r="J665" s="64">
        <v>5240.3920395009854</v>
      </c>
      <c r="K665" s="243">
        <f t="shared" si="383"/>
        <v>0</v>
      </c>
      <c r="L665" s="238"/>
      <c r="M665" s="72">
        <v>200</v>
      </c>
      <c r="N665" s="175">
        <f t="shared" si="371"/>
        <v>0</v>
      </c>
      <c r="O665" s="178">
        <f t="shared" si="384"/>
        <v>0</v>
      </c>
      <c r="P665" s="177">
        <f t="shared" si="372"/>
        <v>0</v>
      </c>
      <c r="Q665" s="178">
        <f t="shared" si="385"/>
        <v>0</v>
      </c>
      <c r="R665" s="177">
        <f t="shared" si="372"/>
        <v>0</v>
      </c>
      <c r="S665" s="178">
        <f t="shared" si="386"/>
        <v>0</v>
      </c>
      <c r="T665" s="177">
        <f t="shared" si="398"/>
        <v>0</v>
      </c>
      <c r="U665" s="179">
        <f t="shared" si="387"/>
        <v>0</v>
      </c>
      <c r="V665" s="177">
        <f t="shared" si="399"/>
        <v>0</v>
      </c>
      <c r="W665" s="178">
        <f t="shared" si="388"/>
        <v>0</v>
      </c>
      <c r="X665" s="177">
        <f t="shared" si="400"/>
        <v>0</v>
      </c>
      <c r="Y665" s="178">
        <f t="shared" si="389"/>
        <v>0</v>
      </c>
      <c r="Z665" s="177">
        <f t="shared" si="401"/>
        <v>0</v>
      </c>
      <c r="AA665" s="178">
        <f t="shared" si="390"/>
        <v>0</v>
      </c>
      <c r="AB665" s="177">
        <f t="shared" si="402"/>
        <v>0</v>
      </c>
      <c r="AC665" s="178">
        <f t="shared" si="391"/>
        <v>0</v>
      </c>
      <c r="AD665" s="177">
        <f t="shared" si="403"/>
        <v>0</v>
      </c>
      <c r="AE665" s="179">
        <f t="shared" si="392"/>
        <v>0</v>
      </c>
      <c r="AF665" s="177">
        <f t="shared" si="403"/>
        <v>0</v>
      </c>
      <c r="AG665" s="178">
        <f t="shared" si="393"/>
        <v>0</v>
      </c>
      <c r="AH665" s="220">
        <f t="shared" si="404"/>
        <v>0</v>
      </c>
      <c r="AI665" s="179">
        <f t="shared" si="394"/>
        <v>0</v>
      </c>
      <c r="AJ665" s="177">
        <f t="shared" si="405"/>
        <v>0</v>
      </c>
      <c r="AK665" s="178">
        <f t="shared" si="395"/>
        <v>0</v>
      </c>
      <c r="AL665" s="177">
        <f t="shared" si="406"/>
        <v>0</v>
      </c>
      <c r="AM665" s="178">
        <f t="shared" si="396"/>
        <v>0</v>
      </c>
      <c r="AN665" s="220">
        <f t="shared" si="407"/>
        <v>0</v>
      </c>
      <c r="AO665" s="117">
        <f t="shared" si="397"/>
        <v>0</v>
      </c>
    </row>
    <row r="666" spans="1:41" s="65" customFormat="1" ht="15" customHeight="1">
      <c r="A666" s="66">
        <v>5</v>
      </c>
      <c r="B666" s="42">
        <v>20225105</v>
      </c>
      <c r="C666" s="43" t="s">
        <v>626</v>
      </c>
      <c r="D666" s="74">
        <v>32</v>
      </c>
      <c r="E666" s="75">
        <v>0.2</v>
      </c>
      <c r="F666" s="55"/>
      <c r="G666" s="75"/>
      <c r="H666" s="63">
        <v>4028.9367401808158</v>
      </c>
      <c r="I666" s="63">
        <v>4149.8048423862401</v>
      </c>
      <c r="J666" s="64">
        <v>5187.2560529827997</v>
      </c>
      <c r="K666" s="243">
        <f t="shared" si="383"/>
        <v>0</v>
      </c>
      <c r="L666" s="238"/>
      <c r="M666" s="72">
        <v>200</v>
      </c>
      <c r="N666" s="175">
        <f t="shared" si="371"/>
        <v>0</v>
      </c>
      <c r="O666" s="178">
        <f t="shared" si="384"/>
        <v>0</v>
      </c>
      <c r="P666" s="177">
        <f t="shared" si="372"/>
        <v>0</v>
      </c>
      <c r="Q666" s="178">
        <f t="shared" si="385"/>
        <v>0</v>
      </c>
      <c r="R666" s="177">
        <f t="shared" si="372"/>
        <v>0</v>
      </c>
      <c r="S666" s="178">
        <f t="shared" si="386"/>
        <v>0</v>
      </c>
      <c r="T666" s="177">
        <f t="shared" si="398"/>
        <v>0</v>
      </c>
      <c r="U666" s="179">
        <f t="shared" si="387"/>
        <v>0</v>
      </c>
      <c r="V666" s="177">
        <f t="shared" si="399"/>
        <v>0</v>
      </c>
      <c r="W666" s="178">
        <f t="shared" si="388"/>
        <v>0</v>
      </c>
      <c r="X666" s="177">
        <f t="shared" si="400"/>
        <v>0</v>
      </c>
      <c r="Y666" s="178">
        <f t="shared" si="389"/>
        <v>0</v>
      </c>
      <c r="Z666" s="177">
        <f t="shared" si="401"/>
        <v>0</v>
      </c>
      <c r="AA666" s="178">
        <f t="shared" si="390"/>
        <v>0</v>
      </c>
      <c r="AB666" s="177">
        <f t="shared" si="402"/>
        <v>0</v>
      </c>
      <c r="AC666" s="178">
        <f t="shared" si="391"/>
        <v>0</v>
      </c>
      <c r="AD666" s="177">
        <f t="shared" si="403"/>
        <v>0</v>
      </c>
      <c r="AE666" s="179">
        <f t="shared" si="392"/>
        <v>0</v>
      </c>
      <c r="AF666" s="177">
        <f t="shared" si="403"/>
        <v>0</v>
      </c>
      <c r="AG666" s="178">
        <f t="shared" si="393"/>
        <v>0</v>
      </c>
      <c r="AH666" s="220">
        <f t="shared" si="404"/>
        <v>0</v>
      </c>
      <c r="AI666" s="179">
        <f t="shared" si="394"/>
        <v>0</v>
      </c>
      <c r="AJ666" s="177">
        <f t="shared" si="405"/>
        <v>0</v>
      </c>
      <c r="AK666" s="178">
        <f t="shared" si="395"/>
        <v>0</v>
      </c>
      <c r="AL666" s="177">
        <f t="shared" si="406"/>
        <v>0</v>
      </c>
      <c r="AM666" s="178">
        <f t="shared" si="396"/>
        <v>0</v>
      </c>
      <c r="AN666" s="220">
        <f t="shared" si="407"/>
        <v>0</v>
      </c>
      <c r="AO666" s="117">
        <f t="shared" si="397"/>
        <v>0</v>
      </c>
    </row>
    <row r="667" spans="1:41" s="65" customFormat="1" ht="15" customHeight="1">
      <c r="A667" s="66">
        <v>6</v>
      </c>
      <c r="B667" s="42">
        <v>20225106</v>
      </c>
      <c r="C667" s="43" t="s">
        <v>627</v>
      </c>
      <c r="D667" s="74">
        <v>50</v>
      </c>
      <c r="E667" s="75">
        <v>0.18</v>
      </c>
      <c r="F667" s="55"/>
      <c r="G667" s="75"/>
      <c r="H667" s="63">
        <v>4910.4775301736054</v>
      </c>
      <c r="I667" s="63">
        <v>5057.7918560788139</v>
      </c>
      <c r="J667" s="64">
        <v>6322.2398200985172</v>
      </c>
      <c r="K667" s="243">
        <f t="shared" si="383"/>
        <v>0</v>
      </c>
      <c r="L667" s="238"/>
      <c r="M667" s="72">
        <v>200</v>
      </c>
      <c r="N667" s="175">
        <f t="shared" si="371"/>
        <v>0</v>
      </c>
      <c r="O667" s="178">
        <f t="shared" si="384"/>
        <v>0</v>
      </c>
      <c r="P667" s="177">
        <f t="shared" si="372"/>
        <v>0</v>
      </c>
      <c r="Q667" s="178">
        <f t="shared" si="385"/>
        <v>0</v>
      </c>
      <c r="R667" s="177">
        <f t="shared" si="372"/>
        <v>0</v>
      </c>
      <c r="S667" s="178">
        <f t="shared" si="386"/>
        <v>0</v>
      </c>
      <c r="T667" s="177">
        <f t="shared" si="398"/>
        <v>0</v>
      </c>
      <c r="U667" s="179">
        <f t="shared" si="387"/>
        <v>0</v>
      </c>
      <c r="V667" s="177">
        <f t="shared" si="399"/>
        <v>0</v>
      </c>
      <c r="W667" s="178">
        <f t="shared" si="388"/>
        <v>0</v>
      </c>
      <c r="X667" s="177">
        <f t="shared" si="400"/>
        <v>0</v>
      </c>
      <c r="Y667" s="178">
        <f t="shared" si="389"/>
        <v>0</v>
      </c>
      <c r="Z667" s="177">
        <f t="shared" si="401"/>
        <v>0</v>
      </c>
      <c r="AA667" s="178">
        <f t="shared" si="390"/>
        <v>0</v>
      </c>
      <c r="AB667" s="177">
        <f t="shared" si="402"/>
        <v>0</v>
      </c>
      <c r="AC667" s="178">
        <f t="shared" si="391"/>
        <v>0</v>
      </c>
      <c r="AD667" s="177">
        <f t="shared" si="403"/>
        <v>0</v>
      </c>
      <c r="AE667" s="179">
        <f t="shared" si="392"/>
        <v>0</v>
      </c>
      <c r="AF667" s="177">
        <f t="shared" si="403"/>
        <v>0</v>
      </c>
      <c r="AG667" s="178">
        <f t="shared" si="393"/>
        <v>0</v>
      </c>
      <c r="AH667" s="220">
        <f t="shared" si="404"/>
        <v>0</v>
      </c>
      <c r="AI667" s="179">
        <f t="shared" si="394"/>
        <v>0</v>
      </c>
      <c r="AJ667" s="177">
        <f t="shared" si="405"/>
        <v>0</v>
      </c>
      <c r="AK667" s="178">
        <f t="shared" si="395"/>
        <v>0</v>
      </c>
      <c r="AL667" s="177">
        <f t="shared" si="406"/>
        <v>0</v>
      </c>
      <c r="AM667" s="178">
        <f t="shared" si="396"/>
        <v>0</v>
      </c>
      <c r="AN667" s="220">
        <f t="shared" si="407"/>
        <v>0</v>
      </c>
      <c r="AO667" s="117">
        <f t="shared" si="397"/>
        <v>0</v>
      </c>
    </row>
    <row r="668" spans="1:41" s="65" customFormat="1" ht="15" customHeight="1">
      <c r="A668" s="66">
        <v>7</v>
      </c>
      <c r="B668" s="42">
        <v>20225107</v>
      </c>
      <c r="C668" s="43" t="s">
        <v>628</v>
      </c>
      <c r="D668" s="74">
        <v>48</v>
      </c>
      <c r="E668" s="75">
        <v>0.2</v>
      </c>
      <c r="F668" s="55"/>
      <c r="G668" s="75"/>
      <c r="H668" s="63">
        <v>5720.589033664507</v>
      </c>
      <c r="I668" s="63">
        <v>5892.2067046744423</v>
      </c>
      <c r="J668" s="64">
        <v>7365.2583808430527</v>
      </c>
      <c r="K668" s="243">
        <f t="shared" si="383"/>
        <v>0</v>
      </c>
      <c r="L668" s="238"/>
      <c r="M668" s="72">
        <v>200</v>
      </c>
      <c r="N668" s="175">
        <f t="shared" si="371"/>
        <v>0</v>
      </c>
      <c r="O668" s="178">
        <f t="shared" si="384"/>
        <v>0</v>
      </c>
      <c r="P668" s="177">
        <f t="shared" si="372"/>
        <v>0</v>
      </c>
      <c r="Q668" s="178">
        <f t="shared" si="385"/>
        <v>0</v>
      </c>
      <c r="R668" s="177">
        <f t="shared" si="372"/>
        <v>0</v>
      </c>
      <c r="S668" s="178">
        <f t="shared" si="386"/>
        <v>0</v>
      </c>
      <c r="T668" s="177">
        <f t="shared" si="398"/>
        <v>0</v>
      </c>
      <c r="U668" s="179">
        <f t="shared" si="387"/>
        <v>0</v>
      </c>
      <c r="V668" s="177">
        <f t="shared" si="399"/>
        <v>0</v>
      </c>
      <c r="W668" s="178">
        <f t="shared" si="388"/>
        <v>0</v>
      </c>
      <c r="X668" s="177">
        <f t="shared" si="400"/>
        <v>0</v>
      </c>
      <c r="Y668" s="178">
        <f t="shared" si="389"/>
        <v>0</v>
      </c>
      <c r="Z668" s="177">
        <f t="shared" si="401"/>
        <v>0</v>
      </c>
      <c r="AA668" s="178">
        <f t="shared" si="390"/>
        <v>0</v>
      </c>
      <c r="AB668" s="177">
        <f t="shared" si="402"/>
        <v>0</v>
      </c>
      <c r="AC668" s="178">
        <f t="shared" si="391"/>
        <v>0</v>
      </c>
      <c r="AD668" s="177">
        <f t="shared" si="403"/>
        <v>0</v>
      </c>
      <c r="AE668" s="179">
        <f t="shared" si="392"/>
        <v>0</v>
      </c>
      <c r="AF668" s="177">
        <f t="shared" si="403"/>
        <v>0</v>
      </c>
      <c r="AG668" s="178">
        <f t="shared" si="393"/>
        <v>0</v>
      </c>
      <c r="AH668" s="220">
        <f t="shared" si="404"/>
        <v>0</v>
      </c>
      <c r="AI668" s="179">
        <f t="shared" si="394"/>
        <v>0</v>
      </c>
      <c r="AJ668" s="177">
        <f t="shared" si="405"/>
        <v>0</v>
      </c>
      <c r="AK668" s="178">
        <f t="shared" si="395"/>
        <v>0</v>
      </c>
      <c r="AL668" s="177">
        <f t="shared" si="406"/>
        <v>0</v>
      </c>
      <c r="AM668" s="178">
        <f t="shared" si="396"/>
        <v>0</v>
      </c>
      <c r="AN668" s="220">
        <f t="shared" si="407"/>
        <v>0</v>
      </c>
      <c r="AO668" s="117">
        <f t="shared" si="397"/>
        <v>0</v>
      </c>
    </row>
    <row r="669" spans="1:41" s="65" customFormat="1" ht="15" customHeight="1">
      <c r="A669" s="66">
        <v>8</v>
      </c>
      <c r="B669" s="42">
        <v>20225108</v>
      </c>
      <c r="C669" s="43" t="s">
        <v>628</v>
      </c>
      <c r="D669" s="74">
        <v>30</v>
      </c>
      <c r="E669" s="75">
        <v>0.25</v>
      </c>
      <c r="F669" s="55"/>
      <c r="G669" s="75"/>
      <c r="H669" s="63">
        <v>5607.5654255040881</v>
      </c>
      <c r="I669" s="63">
        <v>5775.7923882692112</v>
      </c>
      <c r="J669" s="64">
        <v>7219.7404853365133</v>
      </c>
      <c r="K669" s="243">
        <f t="shared" si="383"/>
        <v>0</v>
      </c>
      <c r="L669" s="238"/>
      <c r="M669" s="72">
        <v>200</v>
      </c>
      <c r="N669" s="175">
        <f t="shared" si="371"/>
        <v>0</v>
      </c>
      <c r="O669" s="178">
        <f t="shared" si="384"/>
        <v>0</v>
      </c>
      <c r="P669" s="177">
        <f t="shared" si="372"/>
        <v>0</v>
      </c>
      <c r="Q669" s="178">
        <f t="shared" si="385"/>
        <v>0</v>
      </c>
      <c r="R669" s="177">
        <f t="shared" si="372"/>
        <v>0</v>
      </c>
      <c r="S669" s="178">
        <f t="shared" si="386"/>
        <v>0</v>
      </c>
      <c r="T669" s="177">
        <f t="shared" si="398"/>
        <v>0</v>
      </c>
      <c r="U669" s="179">
        <f t="shared" si="387"/>
        <v>0</v>
      </c>
      <c r="V669" s="177">
        <f t="shared" si="399"/>
        <v>0</v>
      </c>
      <c r="W669" s="178">
        <f t="shared" si="388"/>
        <v>0</v>
      </c>
      <c r="X669" s="177">
        <f t="shared" si="400"/>
        <v>0</v>
      </c>
      <c r="Y669" s="178">
        <f t="shared" si="389"/>
        <v>0</v>
      </c>
      <c r="Z669" s="177">
        <f t="shared" si="401"/>
        <v>0</v>
      </c>
      <c r="AA669" s="178">
        <f t="shared" si="390"/>
        <v>0</v>
      </c>
      <c r="AB669" s="177">
        <f t="shared" si="402"/>
        <v>0</v>
      </c>
      <c r="AC669" s="178">
        <f t="shared" si="391"/>
        <v>0</v>
      </c>
      <c r="AD669" s="177">
        <f t="shared" si="403"/>
        <v>0</v>
      </c>
      <c r="AE669" s="179">
        <f t="shared" si="392"/>
        <v>0</v>
      </c>
      <c r="AF669" s="177">
        <f t="shared" si="403"/>
        <v>0</v>
      </c>
      <c r="AG669" s="178">
        <f t="shared" si="393"/>
        <v>0</v>
      </c>
      <c r="AH669" s="220">
        <f t="shared" si="404"/>
        <v>0</v>
      </c>
      <c r="AI669" s="179">
        <f t="shared" si="394"/>
        <v>0</v>
      </c>
      <c r="AJ669" s="177">
        <f t="shared" si="405"/>
        <v>0</v>
      </c>
      <c r="AK669" s="178">
        <f t="shared" si="395"/>
        <v>0</v>
      </c>
      <c r="AL669" s="177">
        <f t="shared" si="406"/>
        <v>0</v>
      </c>
      <c r="AM669" s="178">
        <f t="shared" si="396"/>
        <v>0</v>
      </c>
      <c r="AN669" s="220">
        <f t="shared" si="407"/>
        <v>0</v>
      </c>
      <c r="AO669" s="117">
        <f t="shared" si="397"/>
        <v>0</v>
      </c>
    </row>
    <row r="670" spans="1:41" s="65" customFormat="1" ht="15" customHeight="1">
      <c r="A670" s="66">
        <v>9</v>
      </c>
      <c r="B670" s="42">
        <v>20225109</v>
      </c>
      <c r="C670" s="43" t="s">
        <v>629</v>
      </c>
      <c r="D670" s="74">
        <v>65</v>
      </c>
      <c r="E670" s="75">
        <v>0.2</v>
      </c>
      <c r="F670" s="55"/>
      <c r="G670" s="75"/>
      <c r="H670" s="63">
        <v>7435.3136445211894</v>
      </c>
      <c r="I670" s="63">
        <v>7658.3730538568252</v>
      </c>
      <c r="J670" s="64">
        <v>9572.9663173210301</v>
      </c>
      <c r="K670" s="243">
        <f t="shared" si="383"/>
        <v>0</v>
      </c>
      <c r="L670" s="238"/>
      <c r="M670" s="72">
        <v>200</v>
      </c>
      <c r="N670" s="175">
        <f t="shared" si="371"/>
        <v>0</v>
      </c>
      <c r="O670" s="178">
        <f t="shared" si="384"/>
        <v>0</v>
      </c>
      <c r="P670" s="177">
        <f t="shared" si="372"/>
        <v>0</v>
      </c>
      <c r="Q670" s="178">
        <f t="shared" si="385"/>
        <v>0</v>
      </c>
      <c r="R670" s="177">
        <f t="shared" si="372"/>
        <v>0</v>
      </c>
      <c r="S670" s="178">
        <f t="shared" si="386"/>
        <v>0</v>
      </c>
      <c r="T670" s="177">
        <f t="shared" si="398"/>
        <v>0</v>
      </c>
      <c r="U670" s="179">
        <f t="shared" si="387"/>
        <v>0</v>
      </c>
      <c r="V670" s="177">
        <f t="shared" si="399"/>
        <v>0</v>
      </c>
      <c r="W670" s="178">
        <f t="shared" si="388"/>
        <v>0</v>
      </c>
      <c r="X670" s="177">
        <f t="shared" si="400"/>
        <v>0</v>
      </c>
      <c r="Y670" s="178">
        <f t="shared" si="389"/>
        <v>0</v>
      </c>
      <c r="Z670" s="177">
        <f t="shared" si="401"/>
        <v>0</v>
      </c>
      <c r="AA670" s="178">
        <f t="shared" si="390"/>
        <v>0</v>
      </c>
      <c r="AB670" s="177">
        <f t="shared" si="402"/>
        <v>0</v>
      </c>
      <c r="AC670" s="178">
        <f t="shared" si="391"/>
        <v>0</v>
      </c>
      <c r="AD670" s="177">
        <f t="shared" si="403"/>
        <v>0</v>
      </c>
      <c r="AE670" s="179">
        <f t="shared" si="392"/>
        <v>0</v>
      </c>
      <c r="AF670" s="177">
        <f t="shared" si="403"/>
        <v>0</v>
      </c>
      <c r="AG670" s="178">
        <f t="shared" si="393"/>
        <v>0</v>
      </c>
      <c r="AH670" s="220">
        <f t="shared" si="404"/>
        <v>0</v>
      </c>
      <c r="AI670" s="179">
        <f t="shared" si="394"/>
        <v>0</v>
      </c>
      <c r="AJ670" s="177">
        <f t="shared" si="405"/>
        <v>0</v>
      </c>
      <c r="AK670" s="178">
        <f t="shared" si="395"/>
        <v>0</v>
      </c>
      <c r="AL670" s="177">
        <f t="shared" si="406"/>
        <v>0</v>
      </c>
      <c r="AM670" s="178">
        <f t="shared" si="396"/>
        <v>0</v>
      </c>
      <c r="AN670" s="220">
        <f t="shared" si="407"/>
        <v>0</v>
      </c>
      <c r="AO670" s="117">
        <f t="shared" si="397"/>
        <v>0</v>
      </c>
    </row>
    <row r="671" spans="1:41" s="65" customFormat="1" ht="15" customHeight="1">
      <c r="A671" s="66">
        <v>10</v>
      </c>
      <c r="B671" s="42">
        <v>20225110</v>
      </c>
      <c r="C671" s="43" t="s">
        <v>630</v>
      </c>
      <c r="D671" s="74">
        <v>50</v>
      </c>
      <c r="E671" s="75">
        <v>0.25</v>
      </c>
      <c r="F671" s="55"/>
      <c r="G671" s="75"/>
      <c r="H671" s="63">
        <v>9108.6132250126611</v>
      </c>
      <c r="I671" s="63">
        <v>9381.8716217630408</v>
      </c>
      <c r="J671" s="64">
        <v>11727.3395272038</v>
      </c>
      <c r="K671" s="243">
        <f t="shared" si="383"/>
        <v>0</v>
      </c>
      <c r="L671" s="238"/>
      <c r="M671" s="72">
        <v>200</v>
      </c>
      <c r="N671" s="175">
        <f t="shared" si="371"/>
        <v>0</v>
      </c>
      <c r="O671" s="178">
        <f t="shared" si="384"/>
        <v>0</v>
      </c>
      <c r="P671" s="177">
        <f t="shared" si="372"/>
        <v>0</v>
      </c>
      <c r="Q671" s="178">
        <f t="shared" si="385"/>
        <v>0</v>
      </c>
      <c r="R671" s="177">
        <f t="shared" si="372"/>
        <v>0</v>
      </c>
      <c r="S671" s="178">
        <f t="shared" si="386"/>
        <v>0</v>
      </c>
      <c r="T671" s="177">
        <f t="shared" si="398"/>
        <v>0</v>
      </c>
      <c r="U671" s="179">
        <f t="shared" si="387"/>
        <v>0</v>
      </c>
      <c r="V671" s="177">
        <f t="shared" si="399"/>
        <v>0</v>
      </c>
      <c r="W671" s="178">
        <f t="shared" si="388"/>
        <v>0</v>
      </c>
      <c r="X671" s="177">
        <f t="shared" si="400"/>
        <v>0</v>
      </c>
      <c r="Y671" s="178">
        <f t="shared" si="389"/>
        <v>0</v>
      </c>
      <c r="Z671" s="177">
        <f t="shared" si="401"/>
        <v>0</v>
      </c>
      <c r="AA671" s="178">
        <f t="shared" si="390"/>
        <v>0</v>
      </c>
      <c r="AB671" s="177">
        <f t="shared" si="402"/>
        <v>0</v>
      </c>
      <c r="AC671" s="178">
        <f t="shared" si="391"/>
        <v>0</v>
      </c>
      <c r="AD671" s="177">
        <f t="shared" si="403"/>
        <v>0</v>
      </c>
      <c r="AE671" s="179">
        <f t="shared" si="392"/>
        <v>0</v>
      </c>
      <c r="AF671" s="177">
        <f t="shared" si="403"/>
        <v>0</v>
      </c>
      <c r="AG671" s="178">
        <f t="shared" si="393"/>
        <v>0</v>
      </c>
      <c r="AH671" s="220">
        <f t="shared" si="404"/>
        <v>0</v>
      </c>
      <c r="AI671" s="179">
        <f t="shared" si="394"/>
        <v>0</v>
      </c>
      <c r="AJ671" s="177">
        <f t="shared" si="405"/>
        <v>0</v>
      </c>
      <c r="AK671" s="178">
        <f t="shared" si="395"/>
        <v>0</v>
      </c>
      <c r="AL671" s="177">
        <f t="shared" si="406"/>
        <v>0</v>
      </c>
      <c r="AM671" s="178">
        <f t="shared" si="396"/>
        <v>0</v>
      </c>
      <c r="AN671" s="220">
        <f t="shared" si="407"/>
        <v>0</v>
      </c>
      <c r="AO671" s="117">
        <f t="shared" si="397"/>
        <v>0</v>
      </c>
    </row>
    <row r="672" spans="1:41" s="65" customFormat="1" ht="15" customHeight="1">
      <c r="A672" s="66">
        <v>11</v>
      </c>
      <c r="B672" s="42">
        <v>20225111</v>
      </c>
      <c r="C672" s="43" t="s">
        <v>631</v>
      </c>
      <c r="D672" s="74">
        <v>61</v>
      </c>
      <c r="E672" s="75">
        <v>0.25</v>
      </c>
      <c r="F672" s="55"/>
      <c r="G672" s="75"/>
      <c r="H672" s="63">
        <v>10947.886960845579</v>
      </c>
      <c r="I672" s="63">
        <v>11276.323569670947</v>
      </c>
      <c r="J672" s="64">
        <v>14095.404462088683</v>
      </c>
      <c r="K672" s="243">
        <f t="shared" si="383"/>
        <v>0</v>
      </c>
      <c r="L672" s="238"/>
      <c r="M672" s="72">
        <v>200</v>
      </c>
      <c r="N672" s="175">
        <f t="shared" si="371"/>
        <v>0</v>
      </c>
      <c r="O672" s="178">
        <f t="shared" si="384"/>
        <v>0</v>
      </c>
      <c r="P672" s="177">
        <f t="shared" si="372"/>
        <v>0</v>
      </c>
      <c r="Q672" s="178">
        <f t="shared" si="385"/>
        <v>0</v>
      </c>
      <c r="R672" s="177">
        <f t="shared" si="372"/>
        <v>0</v>
      </c>
      <c r="S672" s="178">
        <f t="shared" si="386"/>
        <v>0</v>
      </c>
      <c r="T672" s="177">
        <f t="shared" si="398"/>
        <v>0</v>
      </c>
      <c r="U672" s="179">
        <f t="shared" si="387"/>
        <v>0</v>
      </c>
      <c r="V672" s="177">
        <f t="shared" si="399"/>
        <v>0</v>
      </c>
      <c r="W672" s="178">
        <f t="shared" si="388"/>
        <v>0</v>
      </c>
      <c r="X672" s="177">
        <f t="shared" si="400"/>
        <v>0</v>
      </c>
      <c r="Y672" s="178">
        <f t="shared" si="389"/>
        <v>0</v>
      </c>
      <c r="Z672" s="177">
        <f t="shared" si="401"/>
        <v>0</v>
      </c>
      <c r="AA672" s="178">
        <f t="shared" si="390"/>
        <v>0</v>
      </c>
      <c r="AB672" s="177">
        <f t="shared" si="402"/>
        <v>0</v>
      </c>
      <c r="AC672" s="178">
        <f t="shared" si="391"/>
        <v>0</v>
      </c>
      <c r="AD672" s="177">
        <f t="shared" si="403"/>
        <v>0</v>
      </c>
      <c r="AE672" s="179">
        <f t="shared" si="392"/>
        <v>0</v>
      </c>
      <c r="AF672" s="177">
        <f t="shared" si="403"/>
        <v>0</v>
      </c>
      <c r="AG672" s="178">
        <f t="shared" si="393"/>
        <v>0</v>
      </c>
      <c r="AH672" s="220">
        <f t="shared" si="404"/>
        <v>0</v>
      </c>
      <c r="AI672" s="179">
        <f t="shared" si="394"/>
        <v>0</v>
      </c>
      <c r="AJ672" s="177">
        <f t="shared" si="405"/>
        <v>0</v>
      </c>
      <c r="AK672" s="178">
        <f t="shared" si="395"/>
        <v>0</v>
      </c>
      <c r="AL672" s="177">
        <f t="shared" si="406"/>
        <v>0</v>
      </c>
      <c r="AM672" s="178">
        <f t="shared" si="396"/>
        <v>0</v>
      </c>
      <c r="AN672" s="220">
        <f t="shared" si="407"/>
        <v>0</v>
      </c>
      <c r="AO672" s="117">
        <f t="shared" si="397"/>
        <v>0</v>
      </c>
    </row>
    <row r="673" spans="1:41" s="65" customFormat="1" ht="15" customHeight="1">
      <c r="A673" s="66">
        <v>12</v>
      </c>
      <c r="B673" s="42">
        <v>20225112</v>
      </c>
      <c r="C673" s="43" t="s">
        <v>632</v>
      </c>
      <c r="D673" s="74">
        <v>50</v>
      </c>
      <c r="E673" s="75">
        <v>0.32</v>
      </c>
      <c r="F673" s="55"/>
      <c r="G673" s="75"/>
      <c r="H673" s="63">
        <v>14178.076675043914</v>
      </c>
      <c r="I673" s="63">
        <v>14603.418975295232</v>
      </c>
      <c r="J673" s="64">
        <v>18254.273719119039</v>
      </c>
      <c r="K673" s="243">
        <f t="shared" si="383"/>
        <v>0</v>
      </c>
      <c r="L673" s="238"/>
      <c r="M673" s="72">
        <v>200</v>
      </c>
      <c r="N673" s="175">
        <f t="shared" si="371"/>
        <v>0</v>
      </c>
      <c r="O673" s="178">
        <f t="shared" si="384"/>
        <v>0</v>
      </c>
      <c r="P673" s="177">
        <f t="shared" si="372"/>
        <v>0</v>
      </c>
      <c r="Q673" s="178">
        <f t="shared" si="385"/>
        <v>0</v>
      </c>
      <c r="R673" s="177">
        <f t="shared" si="372"/>
        <v>0</v>
      </c>
      <c r="S673" s="178">
        <f t="shared" si="386"/>
        <v>0</v>
      </c>
      <c r="T673" s="177">
        <f t="shared" si="398"/>
        <v>0</v>
      </c>
      <c r="U673" s="179">
        <f t="shared" si="387"/>
        <v>0</v>
      </c>
      <c r="V673" s="177">
        <f t="shared" si="399"/>
        <v>0</v>
      </c>
      <c r="W673" s="178">
        <f t="shared" si="388"/>
        <v>0</v>
      </c>
      <c r="X673" s="177">
        <f t="shared" si="400"/>
        <v>0</v>
      </c>
      <c r="Y673" s="178">
        <f t="shared" si="389"/>
        <v>0</v>
      </c>
      <c r="Z673" s="177">
        <f t="shared" si="401"/>
        <v>0</v>
      </c>
      <c r="AA673" s="178">
        <f t="shared" si="390"/>
        <v>0</v>
      </c>
      <c r="AB673" s="177">
        <f t="shared" si="402"/>
        <v>0</v>
      </c>
      <c r="AC673" s="178">
        <f t="shared" si="391"/>
        <v>0</v>
      </c>
      <c r="AD673" s="177">
        <f t="shared" si="403"/>
        <v>0</v>
      </c>
      <c r="AE673" s="179">
        <f t="shared" si="392"/>
        <v>0</v>
      </c>
      <c r="AF673" s="177">
        <f t="shared" si="403"/>
        <v>0</v>
      </c>
      <c r="AG673" s="178">
        <f t="shared" si="393"/>
        <v>0</v>
      </c>
      <c r="AH673" s="220">
        <f t="shared" si="404"/>
        <v>0</v>
      </c>
      <c r="AI673" s="179">
        <f t="shared" si="394"/>
        <v>0</v>
      </c>
      <c r="AJ673" s="177">
        <f t="shared" si="405"/>
        <v>0</v>
      </c>
      <c r="AK673" s="178">
        <f t="shared" si="395"/>
        <v>0</v>
      </c>
      <c r="AL673" s="177">
        <f t="shared" si="406"/>
        <v>0</v>
      </c>
      <c r="AM673" s="178">
        <f t="shared" si="396"/>
        <v>0</v>
      </c>
      <c r="AN673" s="220">
        <f t="shared" si="407"/>
        <v>0</v>
      </c>
      <c r="AO673" s="117">
        <f t="shared" si="397"/>
        <v>0</v>
      </c>
    </row>
    <row r="674" spans="1:41" s="65" customFormat="1" ht="15" customHeight="1">
      <c r="A674" s="66">
        <v>13</v>
      </c>
      <c r="B674" s="42">
        <v>20225113</v>
      </c>
      <c r="C674" s="43" t="s">
        <v>633</v>
      </c>
      <c r="D674" s="74">
        <v>62</v>
      </c>
      <c r="E674" s="75">
        <v>0.32</v>
      </c>
      <c r="F674" s="55"/>
      <c r="G674" s="75"/>
      <c r="H674" s="63">
        <v>17269.552921964325</v>
      </c>
      <c r="I674" s="63">
        <v>17787.639509623255</v>
      </c>
      <c r="J674" s="64">
        <v>22234.549387029067</v>
      </c>
      <c r="K674" s="243">
        <f t="shared" si="383"/>
        <v>0</v>
      </c>
      <c r="L674" s="238"/>
      <c r="M674" s="72">
        <v>200</v>
      </c>
      <c r="N674" s="175">
        <f t="shared" si="371"/>
        <v>0</v>
      </c>
      <c r="O674" s="178">
        <f t="shared" si="384"/>
        <v>0</v>
      </c>
      <c r="P674" s="177">
        <f t="shared" si="372"/>
        <v>0</v>
      </c>
      <c r="Q674" s="178">
        <f t="shared" si="385"/>
        <v>0</v>
      </c>
      <c r="R674" s="177">
        <f t="shared" si="372"/>
        <v>0</v>
      </c>
      <c r="S674" s="178">
        <f t="shared" si="386"/>
        <v>0</v>
      </c>
      <c r="T674" s="177">
        <f t="shared" si="398"/>
        <v>0</v>
      </c>
      <c r="U674" s="179">
        <f t="shared" si="387"/>
        <v>0</v>
      </c>
      <c r="V674" s="177">
        <f t="shared" si="399"/>
        <v>0</v>
      </c>
      <c r="W674" s="178">
        <f t="shared" si="388"/>
        <v>0</v>
      </c>
      <c r="X674" s="177">
        <f t="shared" si="400"/>
        <v>0</v>
      </c>
      <c r="Y674" s="178">
        <f t="shared" si="389"/>
        <v>0</v>
      </c>
      <c r="Z674" s="177">
        <f t="shared" si="401"/>
        <v>0</v>
      </c>
      <c r="AA674" s="178">
        <f t="shared" si="390"/>
        <v>0</v>
      </c>
      <c r="AB674" s="177">
        <f t="shared" si="402"/>
        <v>0</v>
      </c>
      <c r="AC674" s="178">
        <f t="shared" si="391"/>
        <v>0</v>
      </c>
      <c r="AD674" s="177">
        <f t="shared" si="403"/>
        <v>0</v>
      </c>
      <c r="AE674" s="179">
        <f t="shared" si="392"/>
        <v>0</v>
      </c>
      <c r="AF674" s="177">
        <f t="shared" si="403"/>
        <v>0</v>
      </c>
      <c r="AG674" s="178">
        <f t="shared" si="393"/>
        <v>0</v>
      </c>
      <c r="AH674" s="220">
        <f t="shared" si="404"/>
        <v>0</v>
      </c>
      <c r="AI674" s="179">
        <f t="shared" si="394"/>
        <v>0</v>
      </c>
      <c r="AJ674" s="177">
        <f t="shared" si="405"/>
        <v>0</v>
      </c>
      <c r="AK674" s="178">
        <f t="shared" si="395"/>
        <v>0</v>
      </c>
      <c r="AL674" s="177">
        <f t="shared" si="406"/>
        <v>0</v>
      </c>
      <c r="AM674" s="178">
        <f t="shared" si="396"/>
        <v>0</v>
      </c>
      <c r="AN674" s="220">
        <f t="shared" si="407"/>
        <v>0</v>
      </c>
      <c r="AO674" s="117">
        <f t="shared" si="397"/>
        <v>0</v>
      </c>
    </row>
    <row r="675" spans="1:41" s="65" customFormat="1" ht="15" customHeight="1" thickBot="1">
      <c r="A675" s="67">
        <v>14</v>
      </c>
      <c r="B675" s="44">
        <v>20225114</v>
      </c>
      <c r="C675" s="45" t="s">
        <v>634</v>
      </c>
      <c r="D675" s="76">
        <v>75</v>
      </c>
      <c r="E675" s="77">
        <v>0.32</v>
      </c>
      <c r="F675" s="57"/>
      <c r="G675" s="77"/>
      <c r="H675" s="70">
        <v>20518.056917566544</v>
      </c>
      <c r="I675" s="70">
        <v>21133.598625093542</v>
      </c>
      <c r="J675" s="71">
        <v>26416.998281366927</v>
      </c>
      <c r="K675" s="246">
        <f t="shared" si="383"/>
        <v>0</v>
      </c>
      <c r="L675" s="240"/>
      <c r="M675" s="73">
        <v>200</v>
      </c>
      <c r="N675" s="180">
        <f t="shared" si="371"/>
        <v>0</v>
      </c>
      <c r="O675" s="178">
        <f t="shared" si="384"/>
        <v>0</v>
      </c>
      <c r="P675" s="177">
        <f t="shared" si="372"/>
        <v>0</v>
      </c>
      <c r="Q675" s="178">
        <f t="shared" si="385"/>
        <v>0</v>
      </c>
      <c r="R675" s="177">
        <f t="shared" si="372"/>
        <v>0</v>
      </c>
      <c r="S675" s="178">
        <f t="shared" si="386"/>
        <v>0</v>
      </c>
      <c r="T675" s="177">
        <f t="shared" si="398"/>
        <v>0</v>
      </c>
      <c r="U675" s="179">
        <f t="shared" si="387"/>
        <v>0</v>
      </c>
      <c r="V675" s="177">
        <f t="shared" si="399"/>
        <v>0</v>
      </c>
      <c r="W675" s="178">
        <f t="shared" si="388"/>
        <v>0</v>
      </c>
      <c r="X675" s="177">
        <f t="shared" si="400"/>
        <v>0</v>
      </c>
      <c r="Y675" s="178">
        <f t="shared" si="389"/>
        <v>0</v>
      </c>
      <c r="Z675" s="177">
        <f t="shared" si="401"/>
        <v>0</v>
      </c>
      <c r="AA675" s="178">
        <f t="shared" si="390"/>
        <v>0</v>
      </c>
      <c r="AB675" s="177">
        <f t="shared" si="402"/>
        <v>0</v>
      </c>
      <c r="AC675" s="178">
        <f t="shared" si="391"/>
        <v>0</v>
      </c>
      <c r="AD675" s="177">
        <f t="shared" si="403"/>
        <v>0</v>
      </c>
      <c r="AE675" s="179">
        <f t="shared" si="392"/>
        <v>0</v>
      </c>
      <c r="AF675" s="177">
        <f t="shared" si="403"/>
        <v>0</v>
      </c>
      <c r="AG675" s="178">
        <f t="shared" si="393"/>
        <v>0</v>
      </c>
      <c r="AH675" s="220">
        <f t="shared" si="404"/>
        <v>0</v>
      </c>
      <c r="AI675" s="179">
        <f t="shared" si="394"/>
        <v>0</v>
      </c>
      <c r="AJ675" s="177">
        <f t="shared" si="405"/>
        <v>0</v>
      </c>
      <c r="AK675" s="178">
        <f t="shared" si="395"/>
        <v>0</v>
      </c>
      <c r="AL675" s="177">
        <f t="shared" si="406"/>
        <v>0</v>
      </c>
      <c r="AM675" s="178">
        <f t="shared" si="396"/>
        <v>0</v>
      </c>
      <c r="AN675" s="220">
        <f t="shared" si="407"/>
        <v>0</v>
      </c>
      <c r="AO675" s="117">
        <f t="shared" si="397"/>
        <v>0</v>
      </c>
    </row>
    <row r="676" spans="1:41" s="139" customFormat="1" ht="15" customHeight="1" thickTop="1">
      <c r="A676" s="151" t="s">
        <v>769</v>
      </c>
      <c r="B676" s="129"/>
      <c r="C676" s="130"/>
      <c r="D676" s="131"/>
      <c r="E676" s="132"/>
      <c r="F676" s="133"/>
      <c r="G676" s="134"/>
      <c r="H676" s="135"/>
      <c r="I676" s="135"/>
      <c r="J676" s="135"/>
      <c r="K676" s="245"/>
      <c r="L676" s="136"/>
      <c r="M676" s="184"/>
      <c r="N676" s="201"/>
      <c r="O676" s="202"/>
      <c r="P676" s="187"/>
      <c r="Q676" s="185"/>
      <c r="R676" s="187"/>
      <c r="S676" s="185"/>
      <c r="T676" s="187"/>
      <c r="U676" s="136"/>
      <c r="V676" s="187"/>
      <c r="W676" s="185"/>
      <c r="X676" s="187"/>
      <c r="Y676" s="185"/>
      <c r="Z676" s="187"/>
      <c r="AA676" s="185"/>
      <c r="AB676" s="187"/>
      <c r="AC676" s="185"/>
      <c r="AD676" s="187"/>
      <c r="AE676" s="136"/>
      <c r="AF676" s="226"/>
      <c r="AG676" s="210"/>
      <c r="AH676" s="209"/>
      <c r="AI676" s="136"/>
      <c r="AJ676" s="226"/>
      <c r="AK676" s="210">
        <f t="shared" si="395"/>
        <v>0</v>
      </c>
      <c r="AL676" s="226"/>
      <c r="AM676" s="210">
        <f t="shared" si="396"/>
        <v>0</v>
      </c>
      <c r="AN676" s="209"/>
      <c r="AO676" s="138">
        <f t="shared" si="397"/>
        <v>0</v>
      </c>
    </row>
    <row r="677" spans="1:41" s="65" customFormat="1" ht="15" customHeight="1">
      <c r="A677" s="60">
        <v>1</v>
      </c>
      <c r="B677" s="40">
        <v>20235101</v>
      </c>
      <c r="C677" s="41" t="s">
        <v>635</v>
      </c>
      <c r="D677" s="78">
        <v>20</v>
      </c>
      <c r="E677" s="79">
        <v>0.18</v>
      </c>
      <c r="F677" s="106"/>
      <c r="G677" s="79"/>
      <c r="H677" s="82">
        <v>3221.5274546870151</v>
      </c>
      <c r="I677" s="82">
        <v>3318.1732783276257</v>
      </c>
      <c r="J677" s="83">
        <v>4147.7165979095316</v>
      </c>
      <c r="K677" s="242">
        <f t="shared" si="383"/>
        <v>0</v>
      </c>
      <c r="L677" s="237"/>
      <c r="M677" s="84">
        <v>200</v>
      </c>
      <c r="N677" s="175">
        <f t="shared" si="371"/>
        <v>0</v>
      </c>
      <c r="O677" s="178">
        <f t="shared" si="384"/>
        <v>0</v>
      </c>
      <c r="P677" s="177">
        <f t="shared" si="372"/>
        <v>0</v>
      </c>
      <c r="Q677" s="178">
        <f t="shared" si="385"/>
        <v>0</v>
      </c>
      <c r="R677" s="177">
        <f t="shared" si="372"/>
        <v>0</v>
      </c>
      <c r="S677" s="178">
        <f t="shared" si="386"/>
        <v>0</v>
      </c>
      <c r="T677" s="177">
        <f t="shared" ref="T677:T690" si="408">U677/1.1</f>
        <v>0</v>
      </c>
      <c r="U677" s="179">
        <f t="shared" si="387"/>
        <v>0</v>
      </c>
      <c r="V677" s="177">
        <f t="shared" ref="V677:V690" si="409">W677/1.1</f>
        <v>0</v>
      </c>
      <c r="W677" s="178">
        <f t="shared" si="388"/>
        <v>0</v>
      </c>
      <c r="X677" s="177">
        <f t="shared" ref="X677:X690" si="410">Y677/1.1</f>
        <v>0</v>
      </c>
      <c r="Y677" s="178">
        <f t="shared" si="389"/>
        <v>0</v>
      </c>
      <c r="Z677" s="177">
        <f t="shared" ref="Z677:Z690" si="411">AA677/1.1</f>
        <v>0</v>
      </c>
      <c r="AA677" s="178">
        <f t="shared" si="390"/>
        <v>0</v>
      </c>
      <c r="AB677" s="177">
        <f t="shared" ref="AB677:AB690" si="412">AC677/1.1</f>
        <v>0</v>
      </c>
      <c r="AC677" s="178">
        <f t="shared" si="391"/>
        <v>0</v>
      </c>
      <c r="AD677" s="177">
        <f t="shared" ref="AD677:AF690" si="413">AE677/1.1</f>
        <v>0</v>
      </c>
      <c r="AE677" s="179">
        <f t="shared" si="392"/>
        <v>0</v>
      </c>
      <c r="AF677" s="177">
        <f t="shared" si="413"/>
        <v>0</v>
      </c>
      <c r="AG677" s="178">
        <f t="shared" si="393"/>
        <v>0</v>
      </c>
      <c r="AH677" s="220">
        <f t="shared" ref="AH677:AH690" si="414">AI677/1.1</f>
        <v>0</v>
      </c>
      <c r="AI677" s="179">
        <f t="shared" si="394"/>
        <v>0</v>
      </c>
      <c r="AJ677" s="177">
        <f t="shared" ref="AJ677:AJ690" si="415">AK677/1.1</f>
        <v>0</v>
      </c>
      <c r="AK677" s="178">
        <f t="shared" si="395"/>
        <v>0</v>
      </c>
      <c r="AL677" s="177">
        <f t="shared" ref="AL677:AL690" si="416">AM677/1.1</f>
        <v>0</v>
      </c>
      <c r="AM677" s="178">
        <f t="shared" si="396"/>
        <v>0</v>
      </c>
      <c r="AN677" s="220">
        <f t="shared" ref="AN677:AN690" si="417">AO677/1.1</f>
        <v>0</v>
      </c>
      <c r="AO677" s="117">
        <f t="shared" si="397"/>
        <v>0</v>
      </c>
    </row>
    <row r="678" spans="1:41" s="65" customFormat="1" ht="15" customHeight="1">
      <c r="A678" s="66">
        <v>2</v>
      </c>
      <c r="B678" s="42">
        <v>20235102</v>
      </c>
      <c r="C678" s="43" t="s">
        <v>636</v>
      </c>
      <c r="D678" s="74">
        <v>24</v>
      </c>
      <c r="E678" s="75">
        <v>0.18</v>
      </c>
      <c r="F678" s="55"/>
      <c r="G678" s="75"/>
      <c r="H678" s="63">
        <v>3717.1829917502478</v>
      </c>
      <c r="I678" s="63">
        <v>3828.6984815027554</v>
      </c>
      <c r="J678" s="64">
        <v>4785.8731018784438</v>
      </c>
      <c r="K678" s="243">
        <f t="shared" si="383"/>
        <v>0</v>
      </c>
      <c r="L678" s="238"/>
      <c r="M678" s="72">
        <v>200</v>
      </c>
      <c r="N678" s="175">
        <f t="shared" si="371"/>
        <v>0</v>
      </c>
      <c r="O678" s="178">
        <f t="shared" si="384"/>
        <v>0</v>
      </c>
      <c r="P678" s="177">
        <f t="shared" si="372"/>
        <v>0</v>
      </c>
      <c r="Q678" s="178">
        <f t="shared" si="385"/>
        <v>0</v>
      </c>
      <c r="R678" s="177">
        <f t="shared" si="372"/>
        <v>0</v>
      </c>
      <c r="S678" s="178">
        <f t="shared" si="386"/>
        <v>0</v>
      </c>
      <c r="T678" s="177">
        <f t="shared" si="408"/>
        <v>0</v>
      </c>
      <c r="U678" s="179">
        <f t="shared" si="387"/>
        <v>0</v>
      </c>
      <c r="V678" s="177">
        <f t="shared" si="409"/>
        <v>0</v>
      </c>
      <c r="W678" s="178">
        <f t="shared" si="388"/>
        <v>0</v>
      </c>
      <c r="X678" s="177">
        <f t="shared" si="410"/>
        <v>0</v>
      </c>
      <c r="Y678" s="178">
        <f t="shared" si="389"/>
        <v>0</v>
      </c>
      <c r="Z678" s="177">
        <f t="shared" si="411"/>
        <v>0</v>
      </c>
      <c r="AA678" s="178">
        <f t="shared" si="390"/>
        <v>0</v>
      </c>
      <c r="AB678" s="177">
        <f t="shared" si="412"/>
        <v>0</v>
      </c>
      <c r="AC678" s="178">
        <f t="shared" si="391"/>
        <v>0</v>
      </c>
      <c r="AD678" s="177">
        <f t="shared" si="413"/>
        <v>0</v>
      </c>
      <c r="AE678" s="179">
        <f t="shared" si="392"/>
        <v>0</v>
      </c>
      <c r="AF678" s="177">
        <f t="shared" si="413"/>
        <v>0</v>
      </c>
      <c r="AG678" s="178">
        <f t="shared" si="393"/>
        <v>0</v>
      </c>
      <c r="AH678" s="220">
        <f t="shared" si="414"/>
        <v>0</v>
      </c>
      <c r="AI678" s="179">
        <f t="shared" si="394"/>
        <v>0</v>
      </c>
      <c r="AJ678" s="177">
        <f t="shared" si="415"/>
        <v>0</v>
      </c>
      <c r="AK678" s="178">
        <f t="shared" si="395"/>
        <v>0</v>
      </c>
      <c r="AL678" s="177">
        <f t="shared" si="416"/>
        <v>0</v>
      </c>
      <c r="AM678" s="178">
        <f t="shared" si="396"/>
        <v>0</v>
      </c>
      <c r="AN678" s="220">
        <f t="shared" si="417"/>
        <v>0</v>
      </c>
      <c r="AO678" s="117">
        <f t="shared" si="397"/>
        <v>0</v>
      </c>
    </row>
    <row r="679" spans="1:41" s="65" customFormat="1" ht="15" customHeight="1">
      <c r="A679" s="66">
        <v>3</v>
      </c>
      <c r="B679" s="42">
        <v>20235103</v>
      </c>
      <c r="C679" s="43" t="s">
        <v>637</v>
      </c>
      <c r="D679" s="74">
        <v>30</v>
      </c>
      <c r="E679" s="75">
        <v>0.18</v>
      </c>
      <c r="F679" s="55"/>
      <c r="G679" s="75"/>
      <c r="H679" s="63">
        <v>4460.7667953711862</v>
      </c>
      <c r="I679" s="63">
        <v>4594.5897992323216</v>
      </c>
      <c r="J679" s="64">
        <v>5743.2372490404014</v>
      </c>
      <c r="K679" s="243">
        <f t="shared" si="383"/>
        <v>0</v>
      </c>
      <c r="L679" s="238"/>
      <c r="M679" s="72">
        <v>200</v>
      </c>
      <c r="N679" s="175">
        <f t="shared" si="371"/>
        <v>0</v>
      </c>
      <c r="O679" s="178">
        <f t="shared" si="384"/>
        <v>0</v>
      </c>
      <c r="P679" s="177">
        <f t="shared" si="372"/>
        <v>0</v>
      </c>
      <c r="Q679" s="178">
        <f t="shared" si="385"/>
        <v>0</v>
      </c>
      <c r="R679" s="177">
        <f t="shared" si="372"/>
        <v>0</v>
      </c>
      <c r="S679" s="178">
        <f t="shared" si="386"/>
        <v>0</v>
      </c>
      <c r="T679" s="177">
        <f t="shared" si="408"/>
        <v>0</v>
      </c>
      <c r="U679" s="179">
        <f t="shared" si="387"/>
        <v>0</v>
      </c>
      <c r="V679" s="177">
        <f t="shared" si="409"/>
        <v>0</v>
      </c>
      <c r="W679" s="178">
        <f t="shared" si="388"/>
        <v>0</v>
      </c>
      <c r="X679" s="177">
        <f t="shared" si="410"/>
        <v>0</v>
      </c>
      <c r="Y679" s="178">
        <f t="shared" si="389"/>
        <v>0</v>
      </c>
      <c r="Z679" s="177">
        <f t="shared" si="411"/>
        <v>0</v>
      </c>
      <c r="AA679" s="178">
        <f t="shared" si="390"/>
        <v>0</v>
      </c>
      <c r="AB679" s="177">
        <f t="shared" si="412"/>
        <v>0</v>
      </c>
      <c r="AC679" s="178">
        <f t="shared" si="391"/>
        <v>0</v>
      </c>
      <c r="AD679" s="177">
        <f t="shared" si="413"/>
        <v>0</v>
      </c>
      <c r="AE679" s="179">
        <f t="shared" si="392"/>
        <v>0</v>
      </c>
      <c r="AF679" s="177">
        <f t="shared" si="413"/>
        <v>0</v>
      </c>
      <c r="AG679" s="178">
        <f t="shared" si="393"/>
        <v>0</v>
      </c>
      <c r="AH679" s="220">
        <f t="shared" si="414"/>
        <v>0</v>
      </c>
      <c r="AI679" s="179">
        <f t="shared" si="394"/>
        <v>0</v>
      </c>
      <c r="AJ679" s="177">
        <f t="shared" si="415"/>
        <v>0</v>
      </c>
      <c r="AK679" s="178">
        <f t="shared" si="395"/>
        <v>0</v>
      </c>
      <c r="AL679" s="177">
        <f t="shared" si="416"/>
        <v>0</v>
      </c>
      <c r="AM679" s="178">
        <f t="shared" si="396"/>
        <v>0</v>
      </c>
      <c r="AN679" s="220">
        <f t="shared" si="417"/>
        <v>0</v>
      </c>
      <c r="AO679" s="117">
        <f t="shared" si="397"/>
        <v>0</v>
      </c>
    </row>
    <row r="680" spans="1:41" s="65" customFormat="1" ht="15" customHeight="1">
      <c r="A680" s="66">
        <v>4</v>
      </c>
      <c r="B680" s="42">
        <v>20235104</v>
      </c>
      <c r="C680" s="43" t="s">
        <v>638</v>
      </c>
      <c r="D680" s="74">
        <v>40</v>
      </c>
      <c r="E680" s="75">
        <v>0.18</v>
      </c>
      <c r="F680" s="55"/>
      <c r="G680" s="75"/>
      <c r="H680" s="63">
        <v>5673.3719637604363</v>
      </c>
      <c r="I680" s="63">
        <v>5843.5731226732496</v>
      </c>
      <c r="J680" s="64">
        <v>7304.466403341562</v>
      </c>
      <c r="K680" s="243">
        <f t="shared" si="383"/>
        <v>0</v>
      </c>
      <c r="L680" s="238"/>
      <c r="M680" s="72">
        <v>200</v>
      </c>
      <c r="N680" s="175">
        <f t="shared" si="371"/>
        <v>0</v>
      </c>
      <c r="O680" s="178">
        <f t="shared" si="384"/>
        <v>0</v>
      </c>
      <c r="P680" s="177">
        <f t="shared" si="372"/>
        <v>0</v>
      </c>
      <c r="Q680" s="178">
        <f t="shared" si="385"/>
        <v>0</v>
      </c>
      <c r="R680" s="177">
        <f t="shared" si="372"/>
        <v>0</v>
      </c>
      <c r="S680" s="178">
        <f t="shared" si="386"/>
        <v>0</v>
      </c>
      <c r="T680" s="177">
        <f t="shared" si="408"/>
        <v>0</v>
      </c>
      <c r="U680" s="179">
        <f t="shared" si="387"/>
        <v>0</v>
      </c>
      <c r="V680" s="177">
        <f t="shared" si="409"/>
        <v>0</v>
      </c>
      <c r="W680" s="178">
        <f t="shared" si="388"/>
        <v>0</v>
      </c>
      <c r="X680" s="177">
        <f t="shared" si="410"/>
        <v>0</v>
      </c>
      <c r="Y680" s="178">
        <f t="shared" si="389"/>
        <v>0</v>
      </c>
      <c r="Z680" s="177">
        <f t="shared" si="411"/>
        <v>0</v>
      </c>
      <c r="AA680" s="178">
        <f t="shared" si="390"/>
        <v>0</v>
      </c>
      <c r="AB680" s="177">
        <f t="shared" si="412"/>
        <v>0</v>
      </c>
      <c r="AC680" s="178">
        <f t="shared" si="391"/>
        <v>0</v>
      </c>
      <c r="AD680" s="177">
        <f t="shared" si="413"/>
        <v>0</v>
      </c>
      <c r="AE680" s="179">
        <f t="shared" si="392"/>
        <v>0</v>
      </c>
      <c r="AF680" s="177">
        <f t="shared" si="413"/>
        <v>0</v>
      </c>
      <c r="AG680" s="178">
        <f t="shared" si="393"/>
        <v>0</v>
      </c>
      <c r="AH680" s="220">
        <f t="shared" si="414"/>
        <v>0</v>
      </c>
      <c r="AI680" s="179">
        <f t="shared" si="394"/>
        <v>0</v>
      </c>
      <c r="AJ680" s="177">
        <f t="shared" si="415"/>
        <v>0</v>
      </c>
      <c r="AK680" s="178">
        <f t="shared" si="395"/>
        <v>0</v>
      </c>
      <c r="AL680" s="177">
        <f t="shared" si="416"/>
        <v>0</v>
      </c>
      <c r="AM680" s="178">
        <f t="shared" si="396"/>
        <v>0</v>
      </c>
      <c r="AN680" s="220">
        <f t="shared" si="417"/>
        <v>0</v>
      </c>
      <c r="AO680" s="117">
        <f t="shared" si="397"/>
        <v>0</v>
      </c>
    </row>
    <row r="681" spans="1:41" s="65" customFormat="1" ht="15" customHeight="1">
      <c r="A681" s="66">
        <v>5</v>
      </c>
      <c r="B681" s="42">
        <v>20235105</v>
      </c>
      <c r="C681" s="43" t="s">
        <v>638</v>
      </c>
      <c r="D681" s="74">
        <v>32</v>
      </c>
      <c r="E681" s="75">
        <v>0.2</v>
      </c>
      <c r="F681" s="55"/>
      <c r="G681" s="75"/>
      <c r="H681" s="63">
        <v>5620.0449579029828</v>
      </c>
      <c r="I681" s="63">
        <v>5788.646306640072</v>
      </c>
      <c r="J681" s="64">
        <v>7235.80788330009</v>
      </c>
      <c r="K681" s="243">
        <f t="shared" si="383"/>
        <v>0</v>
      </c>
      <c r="L681" s="238"/>
      <c r="M681" s="72">
        <v>200</v>
      </c>
      <c r="N681" s="175">
        <f t="shared" si="371"/>
        <v>0</v>
      </c>
      <c r="O681" s="178">
        <f t="shared" si="384"/>
        <v>0</v>
      </c>
      <c r="P681" s="177">
        <f t="shared" si="372"/>
        <v>0</v>
      </c>
      <c r="Q681" s="178">
        <f t="shared" si="385"/>
        <v>0</v>
      </c>
      <c r="R681" s="177">
        <f t="shared" si="372"/>
        <v>0</v>
      </c>
      <c r="S681" s="178">
        <f t="shared" si="386"/>
        <v>0</v>
      </c>
      <c r="T681" s="177">
        <f t="shared" si="408"/>
        <v>0</v>
      </c>
      <c r="U681" s="179">
        <f t="shared" si="387"/>
        <v>0</v>
      </c>
      <c r="V681" s="177">
        <f t="shared" si="409"/>
        <v>0</v>
      </c>
      <c r="W681" s="178">
        <f t="shared" si="388"/>
        <v>0</v>
      </c>
      <c r="X681" s="177">
        <f t="shared" si="410"/>
        <v>0</v>
      </c>
      <c r="Y681" s="178">
        <f t="shared" si="389"/>
        <v>0</v>
      </c>
      <c r="Z681" s="177">
        <f t="shared" si="411"/>
        <v>0</v>
      </c>
      <c r="AA681" s="178">
        <f t="shared" si="390"/>
        <v>0</v>
      </c>
      <c r="AB681" s="177">
        <f t="shared" si="412"/>
        <v>0</v>
      </c>
      <c r="AC681" s="178">
        <f t="shared" si="391"/>
        <v>0</v>
      </c>
      <c r="AD681" s="177">
        <f t="shared" si="413"/>
        <v>0</v>
      </c>
      <c r="AE681" s="179">
        <f t="shared" si="392"/>
        <v>0</v>
      </c>
      <c r="AF681" s="177">
        <f t="shared" si="413"/>
        <v>0</v>
      </c>
      <c r="AG681" s="178">
        <f t="shared" si="393"/>
        <v>0</v>
      </c>
      <c r="AH681" s="220">
        <f t="shared" si="414"/>
        <v>0</v>
      </c>
      <c r="AI681" s="179">
        <f t="shared" si="394"/>
        <v>0</v>
      </c>
      <c r="AJ681" s="177">
        <f t="shared" si="415"/>
        <v>0</v>
      </c>
      <c r="AK681" s="178">
        <f t="shared" si="395"/>
        <v>0</v>
      </c>
      <c r="AL681" s="177">
        <f t="shared" si="416"/>
        <v>0</v>
      </c>
      <c r="AM681" s="178">
        <f t="shared" si="396"/>
        <v>0</v>
      </c>
      <c r="AN681" s="220">
        <f t="shared" si="417"/>
        <v>0</v>
      </c>
      <c r="AO681" s="117">
        <f t="shared" si="397"/>
        <v>0</v>
      </c>
    </row>
    <row r="682" spans="1:41" s="65" customFormat="1" ht="15" customHeight="1">
      <c r="A682" s="66">
        <v>6</v>
      </c>
      <c r="B682" s="42">
        <v>20235106</v>
      </c>
      <c r="C682" s="43" t="s">
        <v>639</v>
      </c>
      <c r="D682" s="74">
        <v>50</v>
      </c>
      <c r="E682" s="75">
        <v>0.18</v>
      </c>
      <c r="F682" s="55"/>
      <c r="G682" s="75"/>
      <c r="H682" s="63">
        <v>6974.5131986257029</v>
      </c>
      <c r="I682" s="63">
        <v>7183.7485945844737</v>
      </c>
      <c r="J682" s="64">
        <v>8979.6857432305915</v>
      </c>
      <c r="K682" s="243">
        <f t="shared" si="383"/>
        <v>0</v>
      </c>
      <c r="L682" s="238"/>
      <c r="M682" s="72">
        <v>200</v>
      </c>
      <c r="N682" s="175">
        <f t="shared" si="371"/>
        <v>0</v>
      </c>
      <c r="O682" s="178">
        <f t="shared" si="384"/>
        <v>0</v>
      </c>
      <c r="P682" s="177">
        <f t="shared" si="372"/>
        <v>0</v>
      </c>
      <c r="Q682" s="178">
        <f t="shared" si="385"/>
        <v>0</v>
      </c>
      <c r="R682" s="177">
        <f t="shared" si="372"/>
        <v>0</v>
      </c>
      <c r="S682" s="178">
        <f t="shared" si="386"/>
        <v>0</v>
      </c>
      <c r="T682" s="177">
        <f t="shared" si="408"/>
        <v>0</v>
      </c>
      <c r="U682" s="179">
        <f t="shared" si="387"/>
        <v>0</v>
      </c>
      <c r="V682" s="177">
        <f t="shared" si="409"/>
        <v>0</v>
      </c>
      <c r="W682" s="178">
        <f t="shared" si="388"/>
        <v>0</v>
      </c>
      <c r="X682" s="177">
        <f t="shared" si="410"/>
        <v>0</v>
      </c>
      <c r="Y682" s="178">
        <f t="shared" si="389"/>
        <v>0</v>
      </c>
      <c r="Z682" s="177">
        <f t="shared" si="411"/>
        <v>0</v>
      </c>
      <c r="AA682" s="178">
        <f t="shared" si="390"/>
        <v>0</v>
      </c>
      <c r="AB682" s="177">
        <f t="shared" si="412"/>
        <v>0</v>
      </c>
      <c r="AC682" s="178">
        <f t="shared" si="391"/>
        <v>0</v>
      </c>
      <c r="AD682" s="177">
        <f t="shared" si="413"/>
        <v>0</v>
      </c>
      <c r="AE682" s="179">
        <f t="shared" si="392"/>
        <v>0</v>
      </c>
      <c r="AF682" s="177">
        <f t="shared" si="413"/>
        <v>0</v>
      </c>
      <c r="AG682" s="178">
        <f t="shared" si="393"/>
        <v>0</v>
      </c>
      <c r="AH682" s="220">
        <f t="shared" si="414"/>
        <v>0</v>
      </c>
      <c r="AI682" s="179">
        <f t="shared" si="394"/>
        <v>0</v>
      </c>
      <c r="AJ682" s="177">
        <f t="shared" si="415"/>
        <v>0</v>
      </c>
      <c r="AK682" s="178">
        <f t="shared" si="395"/>
        <v>0</v>
      </c>
      <c r="AL682" s="177">
        <f t="shared" si="416"/>
        <v>0</v>
      </c>
      <c r="AM682" s="178">
        <f t="shared" si="396"/>
        <v>0</v>
      </c>
      <c r="AN682" s="220">
        <f t="shared" si="417"/>
        <v>0</v>
      </c>
      <c r="AO682" s="117">
        <f t="shared" si="397"/>
        <v>0</v>
      </c>
    </row>
    <row r="683" spans="1:41" s="65" customFormat="1" ht="15" customHeight="1">
      <c r="A683" s="66">
        <v>7</v>
      </c>
      <c r="B683" s="42">
        <v>20235107</v>
      </c>
      <c r="C683" s="43" t="s">
        <v>640</v>
      </c>
      <c r="D683" s="74">
        <v>48</v>
      </c>
      <c r="E683" s="75">
        <v>0.2</v>
      </c>
      <c r="F683" s="55"/>
      <c r="G683" s="75"/>
      <c r="H683" s="63">
        <v>8113.3392630501339</v>
      </c>
      <c r="I683" s="63">
        <v>8356.7394409416374</v>
      </c>
      <c r="J683" s="64">
        <v>10445.924301177047</v>
      </c>
      <c r="K683" s="243">
        <f t="shared" si="383"/>
        <v>0</v>
      </c>
      <c r="L683" s="238"/>
      <c r="M683" s="72">
        <v>200</v>
      </c>
      <c r="N683" s="175">
        <f t="shared" si="371"/>
        <v>0</v>
      </c>
      <c r="O683" s="178">
        <f t="shared" si="384"/>
        <v>0</v>
      </c>
      <c r="P683" s="177">
        <f t="shared" si="372"/>
        <v>0</v>
      </c>
      <c r="Q683" s="178">
        <f t="shared" si="385"/>
        <v>0</v>
      </c>
      <c r="R683" s="177">
        <f t="shared" si="372"/>
        <v>0</v>
      </c>
      <c r="S683" s="178">
        <f t="shared" si="386"/>
        <v>0</v>
      </c>
      <c r="T683" s="177">
        <f t="shared" si="408"/>
        <v>0</v>
      </c>
      <c r="U683" s="179">
        <f t="shared" si="387"/>
        <v>0</v>
      </c>
      <c r="V683" s="177">
        <f t="shared" si="409"/>
        <v>0</v>
      </c>
      <c r="W683" s="178">
        <f t="shared" si="388"/>
        <v>0</v>
      </c>
      <c r="X683" s="177">
        <f t="shared" si="410"/>
        <v>0</v>
      </c>
      <c r="Y683" s="178">
        <f t="shared" si="389"/>
        <v>0</v>
      </c>
      <c r="Z683" s="177">
        <f t="shared" si="411"/>
        <v>0</v>
      </c>
      <c r="AA683" s="178">
        <f t="shared" si="390"/>
        <v>0</v>
      </c>
      <c r="AB683" s="177">
        <f t="shared" si="412"/>
        <v>0</v>
      </c>
      <c r="AC683" s="178">
        <f t="shared" si="391"/>
        <v>0</v>
      </c>
      <c r="AD683" s="177">
        <f t="shared" si="413"/>
        <v>0</v>
      </c>
      <c r="AE683" s="179">
        <f t="shared" si="392"/>
        <v>0</v>
      </c>
      <c r="AF683" s="177">
        <f t="shared" si="413"/>
        <v>0</v>
      </c>
      <c r="AG683" s="178">
        <f t="shared" si="393"/>
        <v>0</v>
      </c>
      <c r="AH683" s="220">
        <f t="shared" si="414"/>
        <v>0</v>
      </c>
      <c r="AI683" s="179">
        <f t="shared" si="394"/>
        <v>0</v>
      </c>
      <c r="AJ683" s="177">
        <f t="shared" si="415"/>
        <v>0</v>
      </c>
      <c r="AK683" s="178">
        <f t="shared" si="395"/>
        <v>0</v>
      </c>
      <c r="AL683" s="177">
        <f t="shared" si="416"/>
        <v>0</v>
      </c>
      <c r="AM683" s="178">
        <f t="shared" si="396"/>
        <v>0</v>
      </c>
      <c r="AN683" s="220">
        <f t="shared" si="417"/>
        <v>0</v>
      </c>
      <c r="AO683" s="117">
        <f t="shared" si="397"/>
        <v>0</v>
      </c>
    </row>
    <row r="684" spans="1:41" s="65" customFormat="1" ht="15" customHeight="1">
      <c r="A684" s="66">
        <v>8</v>
      </c>
      <c r="B684" s="42">
        <v>20235108</v>
      </c>
      <c r="C684" s="43" t="s">
        <v>640</v>
      </c>
      <c r="D684" s="74">
        <v>30</v>
      </c>
      <c r="E684" s="75">
        <v>0.25</v>
      </c>
      <c r="F684" s="55"/>
      <c r="G684" s="75"/>
      <c r="H684" s="63">
        <v>7982.4966887620303</v>
      </c>
      <c r="I684" s="63">
        <v>8221.9715894248911</v>
      </c>
      <c r="J684" s="64">
        <v>10277.464486781113</v>
      </c>
      <c r="K684" s="243">
        <f t="shared" si="383"/>
        <v>0</v>
      </c>
      <c r="L684" s="238"/>
      <c r="M684" s="72">
        <v>200</v>
      </c>
      <c r="N684" s="175">
        <f t="shared" si="371"/>
        <v>0</v>
      </c>
      <c r="O684" s="178">
        <f t="shared" si="384"/>
        <v>0</v>
      </c>
      <c r="P684" s="177">
        <f t="shared" si="372"/>
        <v>0</v>
      </c>
      <c r="Q684" s="178">
        <f t="shared" si="385"/>
        <v>0</v>
      </c>
      <c r="R684" s="177">
        <f t="shared" si="372"/>
        <v>0</v>
      </c>
      <c r="S684" s="178">
        <f t="shared" si="386"/>
        <v>0</v>
      </c>
      <c r="T684" s="177">
        <f t="shared" si="408"/>
        <v>0</v>
      </c>
      <c r="U684" s="179">
        <f t="shared" si="387"/>
        <v>0</v>
      </c>
      <c r="V684" s="177">
        <f t="shared" si="409"/>
        <v>0</v>
      </c>
      <c r="W684" s="178">
        <f t="shared" si="388"/>
        <v>0</v>
      </c>
      <c r="X684" s="177">
        <f t="shared" si="410"/>
        <v>0</v>
      </c>
      <c r="Y684" s="178">
        <f t="shared" si="389"/>
        <v>0</v>
      </c>
      <c r="Z684" s="177">
        <f t="shared" si="411"/>
        <v>0</v>
      </c>
      <c r="AA684" s="178">
        <f t="shared" si="390"/>
        <v>0</v>
      </c>
      <c r="AB684" s="177">
        <f t="shared" si="412"/>
        <v>0</v>
      </c>
      <c r="AC684" s="178">
        <f t="shared" si="391"/>
        <v>0</v>
      </c>
      <c r="AD684" s="177">
        <f t="shared" si="413"/>
        <v>0</v>
      </c>
      <c r="AE684" s="179">
        <f t="shared" si="392"/>
        <v>0</v>
      </c>
      <c r="AF684" s="177">
        <f t="shared" si="413"/>
        <v>0</v>
      </c>
      <c r="AG684" s="178">
        <f t="shared" si="393"/>
        <v>0</v>
      </c>
      <c r="AH684" s="220">
        <f t="shared" si="414"/>
        <v>0</v>
      </c>
      <c r="AI684" s="179">
        <f t="shared" si="394"/>
        <v>0</v>
      </c>
      <c r="AJ684" s="177">
        <f t="shared" si="415"/>
        <v>0</v>
      </c>
      <c r="AK684" s="178">
        <f t="shared" si="395"/>
        <v>0</v>
      </c>
      <c r="AL684" s="177">
        <f t="shared" si="416"/>
        <v>0</v>
      </c>
      <c r="AM684" s="178">
        <f t="shared" si="396"/>
        <v>0</v>
      </c>
      <c r="AN684" s="220">
        <f t="shared" si="417"/>
        <v>0</v>
      </c>
      <c r="AO684" s="117">
        <f t="shared" si="397"/>
        <v>0</v>
      </c>
    </row>
    <row r="685" spans="1:41" s="65" customFormat="1" ht="15" customHeight="1">
      <c r="A685" s="66">
        <v>9</v>
      </c>
      <c r="B685" s="42">
        <v>20235109</v>
      </c>
      <c r="C685" s="43" t="s">
        <v>641</v>
      </c>
      <c r="D685" s="74">
        <v>65</v>
      </c>
      <c r="E685" s="75">
        <v>0.2</v>
      </c>
      <c r="F685" s="55"/>
      <c r="G685" s="75"/>
      <c r="H685" s="63">
        <v>10601.57117515658</v>
      </c>
      <c r="I685" s="63">
        <v>10919.618310411277</v>
      </c>
      <c r="J685" s="64">
        <v>13649.522888014095</v>
      </c>
      <c r="K685" s="243">
        <f t="shared" si="383"/>
        <v>0</v>
      </c>
      <c r="L685" s="238"/>
      <c r="M685" s="72">
        <v>200</v>
      </c>
      <c r="N685" s="175">
        <f t="shared" si="371"/>
        <v>0</v>
      </c>
      <c r="O685" s="178">
        <f t="shared" si="384"/>
        <v>0</v>
      </c>
      <c r="P685" s="177">
        <f t="shared" si="372"/>
        <v>0</v>
      </c>
      <c r="Q685" s="178">
        <f t="shared" si="385"/>
        <v>0</v>
      </c>
      <c r="R685" s="177">
        <f t="shared" si="372"/>
        <v>0</v>
      </c>
      <c r="S685" s="178">
        <f t="shared" si="386"/>
        <v>0</v>
      </c>
      <c r="T685" s="177">
        <f t="shared" si="408"/>
        <v>0</v>
      </c>
      <c r="U685" s="179">
        <f t="shared" si="387"/>
        <v>0</v>
      </c>
      <c r="V685" s="177">
        <f t="shared" si="409"/>
        <v>0</v>
      </c>
      <c r="W685" s="178">
        <f t="shared" si="388"/>
        <v>0</v>
      </c>
      <c r="X685" s="177">
        <f t="shared" si="410"/>
        <v>0</v>
      </c>
      <c r="Y685" s="178">
        <f t="shared" si="389"/>
        <v>0</v>
      </c>
      <c r="Z685" s="177">
        <f t="shared" si="411"/>
        <v>0</v>
      </c>
      <c r="AA685" s="178">
        <f t="shared" si="390"/>
        <v>0</v>
      </c>
      <c r="AB685" s="177">
        <f t="shared" si="412"/>
        <v>0</v>
      </c>
      <c r="AC685" s="178">
        <f t="shared" si="391"/>
        <v>0</v>
      </c>
      <c r="AD685" s="177">
        <f t="shared" si="413"/>
        <v>0</v>
      </c>
      <c r="AE685" s="179">
        <f t="shared" si="392"/>
        <v>0</v>
      </c>
      <c r="AF685" s="177">
        <f t="shared" si="413"/>
        <v>0</v>
      </c>
      <c r="AG685" s="178">
        <f t="shared" si="393"/>
        <v>0</v>
      </c>
      <c r="AH685" s="220">
        <f t="shared" si="414"/>
        <v>0</v>
      </c>
      <c r="AI685" s="179">
        <f t="shared" si="394"/>
        <v>0</v>
      </c>
      <c r="AJ685" s="177">
        <f t="shared" si="415"/>
        <v>0</v>
      </c>
      <c r="AK685" s="178">
        <f t="shared" si="395"/>
        <v>0</v>
      </c>
      <c r="AL685" s="177">
        <f t="shared" si="416"/>
        <v>0</v>
      </c>
      <c r="AM685" s="178">
        <f t="shared" si="396"/>
        <v>0</v>
      </c>
      <c r="AN685" s="220">
        <f t="shared" si="417"/>
        <v>0</v>
      </c>
      <c r="AO685" s="117">
        <f t="shared" si="397"/>
        <v>0</v>
      </c>
    </row>
    <row r="686" spans="1:41" s="65" customFormat="1" ht="15" customHeight="1">
      <c r="A686" s="66">
        <v>10</v>
      </c>
      <c r="B686" s="42">
        <v>20235110</v>
      </c>
      <c r="C686" s="43" t="s">
        <v>642</v>
      </c>
      <c r="D686" s="74">
        <v>50</v>
      </c>
      <c r="E686" s="75">
        <v>0.25</v>
      </c>
      <c r="F686" s="55"/>
      <c r="G686" s="75"/>
      <c r="H686" s="63">
        <v>12922.460930676187</v>
      </c>
      <c r="I686" s="63">
        <v>13310.134758596472</v>
      </c>
      <c r="J686" s="64">
        <v>16637.668448245589</v>
      </c>
      <c r="K686" s="243">
        <f t="shared" si="383"/>
        <v>0</v>
      </c>
      <c r="L686" s="238"/>
      <c r="M686" s="72">
        <v>200</v>
      </c>
      <c r="N686" s="175">
        <f t="shared" si="371"/>
        <v>0</v>
      </c>
      <c r="O686" s="178">
        <f t="shared" si="384"/>
        <v>0</v>
      </c>
      <c r="P686" s="177">
        <f t="shared" si="372"/>
        <v>0</v>
      </c>
      <c r="Q686" s="178">
        <f t="shared" si="385"/>
        <v>0</v>
      </c>
      <c r="R686" s="177">
        <f t="shared" si="372"/>
        <v>0</v>
      </c>
      <c r="S686" s="178">
        <f t="shared" si="386"/>
        <v>0</v>
      </c>
      <c r="T686" s="177">
        <f t="shared" si="408"/>
        <v>0</v>
      </c>
      <c r="U686" s="179">
        <f t="shared" si="387"/>
        <v>0</v>
      </c>
      <c r="V686" s="177">
        <f t="shared" si="409"/>
        <v>0</v>
      </c>
      <c r="W686" s="178">
        <f t="shared" si="388"/>
        <v>0</v>
      </c>
      <c r="X686" s="177">
        <f t="shared" si="410"/>
        <v>0</v>
      </c>
      <c r="Y686" s="178">
        <f t="shared" si="389"/>
        <v>0</v>
      </c>
      <c r="Z686" s="177">
        <f t="shared" si="411"/>
        <v>0</v>
      </c>
      <c r="AA686" s="178">
        <f t="shared" si="390"/>
        <v>0</v>
      </c>
      <c r="AB686" s="177">
        <f t="shared" si="412"/>
        <v>0</v>
      </c>
      <c r="AC686" s="178">
        <f t="shared" si="391"/>
        <v>0</v>
      </c>
      <c r="AD686" s="177">
        <f t="shared" si="413"/>
        <v>0</v>
      </c>
      <c r="AE686" s="179">
        <f t="shared" si="392"/>
        <v>0</v>
      </c>
      <c r="AF686" s="177">
        <f t="shared" si="413"/>
        <v>0</v>
      </c>
      <c r="AG686" s="178">
        <f t="shared" si="393"/>
        <v>0</v>
      </c>
      <c r="AH686" s="220">
        <f t="shared" si="414"/>
        <v>0</v>
      </c>
      <c r="AI686" s="179">
        <f t="shared" si="394"/>
        <v>0</v>
      </c>
      <c r="AJ686" s="177">
        <f t="shared" si="415"/>
        <v>0</v>
      </c>
      <c r="AK686" s="178">
        <f t="shared" si="395"/>
        <v>0</v>
      </c>
      <c r="AL686" s="177">
        <f t="shared" si="416"/>
        <v>0</v>
      </c>
      <c r="AM686" s="178">
        <f t="shared" si="396"/>
        <v>0</v>
      </c>
      <c r="AN686" s="220">
        <f t="shared" si="417"/>
        <v>0</v>
      </c>
      <c r="AO686" s="117">
        <f t="shared" si="397"/>
        <v>0</v>
      </c>
    </row>
    <row r="687" spans="1:41" s="65" customFormat="1" ht="15" customHeight="1">
      <c r="A687" s="66">
        <v>11</v>
      </c>
      <c r="B687" s="42">
        <v>20235111</v>
      </c>
      <c r="C687" s="43" t="s">
        <v>643</v>
      </c>
      <c r="D687" s="74">
        <v>61</v>
      </c>
      <c r="E687" s="75">
        <v>0.25</v>
      </c>
      <c r="F687" s="55"/>
      <c r="G687" s="75"/>
      <c r="H687" s="63">
        <v>15637.855912198651</v>
      </c>
      <c r="I687" s="63">
        <v>16106.99158956461</v>
      </c>
      <c r="J687" s="64">
        <v>20133.739486955761</v>
      </c>
      <c r="K687" s="243">
        <f t="shared" si="383"/>
        <v>0</v>
      </c>
      <c r="L687" s="238"/>
      <c r="M687" s="72">
        <v>200</v>
      </c>
      <c r="N687" s="175">
        <f t="shared" si="371"/>
        <v>0</v>
      </c>
      <c r="O687" s="178">
        <f t="shared" si="384"/>
        <v>0</v>
      </c>
      <c r="P687" s="177">
        <f t="shared" si="372"/>
        <v>0</v>
      </c>
      <c r="Q687" s="178">
        <f t="shared" si="385"/>
        <v>0</v>
      </c>
      <c r="R687" s="177">
        <f t="shared" si="372"/>
        <v>0</v>
      </c>
      <c r="S687" s="178">
        <f t="shared" si="386"/>
        <v>0</v>
      </c>
      <c r="T687" s="177">
        <f t="shared" si="408"/>
        <v>0</v>
      </c>
      <c r="U687" s="179">
        <f t="shared" si="387"/>
        <v>0</v>
      </c>
      <c r="V687" s="177">
        <f t="shared" si="409"/>
        <v>0</v>
      </c>
      <c r="W687" s="178">
        <f t="shared" si="388"/>
        <v>0</v>
      </c>
      <c r="X687" s="177">
        <f t="shared" si="410"/>
        <v>0</v>
      </c>
      <c r="Y687" s="178">
        <f t="shared" si="389"/>
        <v>0</v>
      </c>
      <c r="Z687" s="177">
        <f t="shared" si="411"/>
        <v>0</v>
      </c>
      <c r="AA687" s="178">
        <f t="shared" si="390"/>
        <v>0</v>
      </c>
      <c r="AB687" s="177">
        <f t="shared" si="412"/>
        <v>0</v>
      </c>
      <c r="AC687" s="178">
        <f t="shared" si="391"/>
        <v>0</v>
      </c>
      <c r="AD687" s="177">
        <f t="shared" si="413"/>
        <v>0</v>
      </c>
      <c r="AE687" s="179">
        <f t="shared" si="392"/>
        <v>0</v>
      </c>
      <c r="AF687" s="177">
        <f t="shared" si="413"/>
        <v>0</v>
      </c>
      <c r="AG687" s="178">
        <f t="shared" si="393"/>
        <v>0</v>
      </c>
      <c r="AH687" s="220">
        <f t="shared" si="414"/>
        <v>0</v>
      </c>
      <c r="AI687" s="179">
        <f t="shared" si="394"/>
        <v>0</v>
      </c>
      <c r="AJ687" s="177">
        <f t="shared" si="415"/>
        <v>0</v>
      </c>
      <c r="AK687" s="178">
        <f t="shared" si="395"/>
        <v>0</v>
      </c>
      <c r="AL687" s="177">
        <f t="shared" si="416"/>
        <v>0</v>
      </c>
      <c r="AM687" s="178">
        <f t="shared" si="396"/>
        <v>0</v>
      </c>
      <c r="AN687" s="220">
        <f t="shared" si="417"/>
        <v>0</v>
      </c>
      <c r="AO687" s="117">
        <f t="shared" si="397"/>
        <v>0</v>
      </c>
    </row>
    <row r="688" spans="1:41" s="65" customFormat="1" ht="15" customHeight="1">
      <c r="A688" s="66">
        <v>12</v>
      </c>
      <c r="B688" s="42">
        <v>20235112</v>
      </c>
      <c r="C688" s="43" t="s">
        <v>644</v>
      </c>
      <c r="D688" s="74">
        <v>50</v>
      </c>
      <c r="E688" s="75">
        <v>0.32</v>
      </c>
      <c r="F688" s="55"/>
      <c r="G688" s="75"/>
      <c r="H688" s="63">
        <v>20348.002968900237</v>
      </c>
      <c r="I688" s="63">
        <v>20958.443057967244</v>
      </c>
      <c r="J688" s="64">
        <v>26198.053822459053</v>
      </c>
      <c r="K688" s="243">
        <f t="shared" si="383"/>
        <v>0</v>
      </c>
      <c r="L688" s="238"/>
      <c r="M688" s="72">
        <v>200</v>
      </c>
      <c r="N688" s="175">
        <f t="shared" si="371"/>
        <v>0</v>
      </c>
      <c r="O688" s="178">
        <f t="shared" si="384"/>
        <v>0</v>
      </c>
      <c r="P688" s="177">
        <f t="shared" si="372"/>
        <v>0</v>
      </c>
      <c r="Q688" s="178">
        <f t="shared" si="385"/>
        <v>0</v>
      </c>
      <c r="R688" s="177">
        <f t="shared" si="372"/>
        <v>0</v>
      </c>
      <c r="S688" s="178">
        <f t="shared" si="386"/>
        <v>0</v>
      </c>
      <c r="T688" s="177">
        <f t="shared" si="408"/>
        <v>0</v>
      </c>
      <c r="U688" s="179">
        <f t="shared" si="387"/>
        <v>0</v>
      </c>
      <c r="V688" s="177">
        <f t="shared" si="409"/>
        <v>0</v>
      </c>
      <c r="W688" s="178">
        <f t="shared" si="388"/>
        <v>0</v>
      </c>
      <c r="X688" s="177">
        <f t="shared" si="410"/>
        <v>0</v>
      </c>
      <c r="Y688" s="178">
        <f t="shared" si="389"/>
        <v>0</v>
      </c>
      <c r="Z688" s="177">
        <f t="shared" si="411"/>
        <v>0</v>
      </c>
      <c r="AA688" s="178">
        <f t="shared" si="390"/>
        <v>0</v>
      </c>
      <c r="AB688" s="177">
        <f t="shared" si="412"/>
        <v>0</v>
      </c>
      <c r="AC688" s="178">
        <f t="shared" si="391"/>
        <v>0</v>
      </c>
      <c r="AD688" s="177">
        <f t="shared" si="413"/>
        <v>0</v>
      </c>
      <c r="AE688" s="179">
        <f t="shared" si="392"/>
        <v>0</v>
      </c>
      <c r="AF688" s="177">
        <f t="shared" si="413"/>
        <v>0</v>
      </c>
      <c r="AG688" s="178">
        <f t="shared" si="393"/>
        <v>0</v>
      </c>
      <c r="AH688" s="220">
        <f t="shared" si="414"/>
        <v>0</v>
      </c>
      <c r="AI688" s="179">
        <f t="shared" si="394"/>
        <v>0</v>
      </c>
      <c r="AJ688" s="177">
        <f t="shared" si="415"/>
        <v>0</v>
      </c>
      <c r="AK688" s="178">
        <f t="shared" si="395"/>
        <v>0</v>
      </c>
      <c r="AL688" s="177">
        <f t="shared" si="416"/>
        <v>0</v>
      </c>
      <c r="AM688" s="178">
        <f t="shared" si="396"/>
        <v>0</v>
      </c>
      <c r="AN688" s="220">
        <f t="shared" si="417"/>
        <v>0</v>
      </c>
      <c r="AO688" s="117">
        <f t="shared" si="397"/>
        <v>0</v>
      </c>
    </row>
    <row r="689" spans="1:41" s="65" customFormat="1" ht="15" customHeight="1">
      <c r="A689" s="66">
        <v>13</v>
      </c>
      <c r="B689" s="42">
        <v>20235113</v>
      </c>
      <c r="C689" s="43" t="s">
        <v>645</v>
      </c>
      <c r="D689" s="74">
        <v>62</v>
      </c>
      <c r="E689" s="75">
        <v>0.32</v>
      </c>
      <c r="F689" s="55"/>
      <c r="G689" s="75"/>
      <c r="H689" s="63">
        <v>24807.283399701904</v>
      </c>
      <c r="I689" s="63">
        <v>25551.501901692962</v>
      </c>
      <c r="J689" s="64">
        <v>31939.377377116201</v>
      </c>
      <c r="K689" s="243">
        <f t="shared" si="383"/>
        <v>0</v>
      </c>
      <c r="L689" s="238"/>
      <c r="M689" s="72">
        <v>200</v>
      </c>
      <c r="N689" s="175">
        <f t="shared" si="371"/>
        <v>0</v>
      </c>
      <c r="O689" s="178">
        <f t="shared" si="384"/>
        <v>0</v>
      </c>
      <c r="P689" s="177">
        <f t="shared" si="372"/>
        <v>0</v>
      </c>
      <c r="Q689" s="178">
        <f t="shared" si="385"/>
        <v>0</v>
      </c>
      <c r="R689" s="177">
        <f t="shared" si="372"/>
        <v>0</v>
      </c>
      <c r="S689" s="178">
        <f t="shared" si="386"/>
        <v>0</v>
      </c>
      <c r="T689" s="177">
        <f t="shared" si="408"/>
        <v>0</v>
      </c>
      <c r="U689" s="179">
        <f t="shared" si="387"/>
        <v>0</v>
      </c>
      <c r="V689" s="177">
        <f t="shared" si="409"/>
        <v>0</v>
      </c>
      <c r="W689" s="178">
        <f t="shared" si="388"/>
        <v>0</v>
      </c>
      <c r="X689" s="177">
        <f t="shared" si="410"/>
        <v>0</v>
      </c>
      <c r="Y689" s="178">
        <f t="shared" si="389"/>
        <v>0</v>
      </c>
      <c r="Z689" s="177">
        <f t="shared" si="411"/>
        <v>0</v>
      </c>
      <c r="AA689" s="178">
        <f t="shared" si="390"/>
        <v>0</v>
      </c>
      <c r="AB689" s="177">
        <f t="shared" si="412"/>
        <v>0</v>
      </c>
      <c r="AC689" s="178">
        <f t="shared" si="391"/>
        <v>0</v>
      </c>
      <c r="AD689" s="177">
        <f t="shared" si="413"/>
        <v>0</v>
      </c>
      <c r="AE689" s="179">
        <f t="shared" si="392"/>
        <v>0</v>
      </c>
      <c r="AF689" s="177">
        <f t="shared" si="413"/>
        <v>0</v>
      </c>
      <c r="AG689" s="178">
        <f t="shared" si="393"/>
        <v>0</v>
      </c>
      <c r="AH689" s="220">
        <f t="shared" si="414"/>
        <v>0</v>
      </c>
      <c r="AI689" s="179">
        <f t="shared" si="394"/>
        <v>0</v>
      </c>
      <c r="AJ689" s="177">
        <f t="shared" si="415"/>
        <v>0</v>
      </c>
      <c r="AK689" s="178">
        <f t="shared" si="395"/>
        <v>0</v>
      </c>
      <c r="AL689" s="177">
        <f t="shared" si="416"/>
        <v>0</v>
      </c>
      <c r="AM689" s="178">
        <f t="shared" si="396"/>
        <v>0</v>
      </c>
      <c r="AN689" s="220">
        <f t="shared" si="417"/>
        <v>0</v>
      </c>
      <c r="AO689" s="117">
        <f t="shared" si="397"/>
        <v>0</v>
      </c>
    </row>
    <row r="690" spans="1:41" s="65" customFormat="1" ht="15" customHeight="1" thickBot="1">
      <c r="A690" s="67">
        <v>14</v>
      </c>
      <c r="B690" s="44">
        <v>20235114</v>
      </c>
      <c r="C690" s="45" t="s">
        <v>646</v>
      </c>
      <c r="D690" s="76">
        <v>75</v>
      </c>
      <c r="E690" s="77">
        <v>0.32</v>
      </c>
      <c r="F690" s="57"/>
      <c r="G690" s="77"/>
      <c r="H690" s="70">
        <v>29565.025846027067</v>
      </c>
      <c r="I690" s="70">
        <v>30451.976621407881</v>
      </c>
      <c r="J690" s="71">
        <v>38064.970776759852</v>
      </c>
      <c r="K690" s="246">
        <f t="shared" si="383"/>
        <v>0</v>
      </c>
      <c r="L690" s="240"/>
      <c r="M690" s="73">
        <v>200</v>
      </c>
      <c r="N690" s="180">
        <f t="shared" si="371"/>
        <v>0</v>
      </c>
      <c r="O690" s="178">
        <f t="shared" si="384"/>
        <v>0</v>
      </c>
      <c r="P690" s="177">
        <f t="shared" si="372"/>
        <v>0</v>
      </c>
      <c r="Q690" s="178">
        <f t="shared" si="385"/>
        <v>0</v>
      </c>
      <c r="R690" s="177">
        <f t="shared" si="372"/>
        <v>0</v>
      </c>
      <c r="S690" s="178">
        <f t="shared" si="386"/>
        <v>0</v>
      </c>
      <c r="T690" s="177">
        <f t="shared" si="408"/>
        <v>0</v>
      </c>
      <c r="U690" s="179">
        <f t="shared" si="387"/>
        <v>0</v>
      </c>
      <c r="V690" s="177">
        <f t="shared" si="409"/>
        <v>0</v>
      </c>
      <c r="W690" s="178">
        <f t="shared" si="388"/>
        <v>0</v>
      </c>
      <c r="X690" s="177">
        <f t="shared" si="410"/>
        <v>0</v>
      </c>
      <c r="Y690" s="178">
        <f t="shared" si="389"/>
        <v>0</v>
      </c>
      <c r="Z690" s="177">
        <f t="shared" si="411"/>
        <v>0</v>
      </c>
      <c r="AA690" s="178">
        <f t="shared" si="390"/>
        <v>0</v>
      </c>
      <c r="AB690" s="177">
        <f t="shared" si="412"/>
        <v>0</v>
      </c>
      <c r="AC690" s="178">
        <f t="shared" si="391"/>
        <v>0</v>
      </c>
      <c r="AD690" s="177">
        <f t="shared" si="413"/>
        <v>0</v>
      </c>
      <c r="AE690" s="179">
        <f t="shared" si="392"/>
        <v>0</v>
      </c>
      <c r="AF690" s="177">
        <f t="shared" si="413"/>
        <v>0</v>
      </c>
      <c r="AG690" s="178">
        <f t="shared" si="393"/>
        <v>0</v>
      </c>
      <c r="AH690" s="220">
        <f t="shared" si="414"/>
        <v>0</v>
      </c>
      <c r="AI690" s="179">
        <f t="shared" si="394"/>
        <v>0</v>
      </c>
      <c r="AJ690" s="177">
        <f t="shared" si="415"/>
        <v>0</v>
      </c>
      <c r="AK690" s="178">
        <f t="shared" si="395"/>
        <v>0</v>
      </c>
      <c r="AL690" s="177">
        <f t="shared" si="416"/>
        <v>0</v>
      </c>
      <c r="AM690" s="178">
        <f t="shared" si="396"/>
        <v>0</v>
      </c>
      <c r="AN690" s="220">
        <f t="shared" si="417"/>
        <v>0</v>
      </c>
      <c r="AO690" s="117">
        <f t="shared" si="397"/>
        <v>0</v>
      </c>
    </row>
    <row r="691" spans="1:41" s="205" customFormat="1" ht="15" customHeight="1" thickTop="1">
      <c r="A691" s="191" t="s">
        <v>770</v>
      </c>
      <c r="B691" s="192"/>
      <c r="C691" s="193"/>
      <c r="D691" s="194"/>
      <c r="E691" s="195"/>
      <c r="F691" s="196"/>
      <c r="G691" s="197"/>
      <c r="H691" s="198"/>
      <c r="I691" s="198"/>
      <c r="J691" s="198"/>
      <c r="K691" s="250"/>
      <c r="L691" s="199"/>
      <c r="M691" s="200"/>
      <c r="N691" s="201"/>
      <c r="O691" s="202"/>
      <c r="P691" s="203"/>
      <c r="Q691" s="202"/>
      <c r="R691" s="203"/>
      <c r="S691" s="202"/>
      <c r="T691" s="203"/>
      <c r="U691" s="199"/>
      <c r="V691" s="203"/>
      <c r="W691" s="202"/>
      <c r="X691" s="203"/>
      <c r="Y691" s="202"/>
      <c r="Z691" s="203"/>
      <c r="AA691" s="202"/>
      <c r="AB691" s="203"/>
      <c r="AC691" s="202"/>
      <c r="AD691" s="203"/>
      <c r="AE691" s="199"/>
      <c r="AF691" s="228"/>
      <c r="AG691" s="229"/>
      <c r="AH691" s="201"/>
      <c r="AI691" s="199"/>
      <c r="AJ691" s="228"/>
      <c r="AK691" s="229">
        <f t="shared" si="395"/>
        <v>0</v>
      </c>
      <c r="AL691" s="228"/>
      <c r="AM691" s="229">
        <f t="shared" si="396"/>
        <v>0</v>
      </c>
      <c r="AN691" s="201"/>
      <c r="AO691" s="204">
        <f t="shared" si="397"/>
        <v>0</v>
      </c>
    </row>
    <row r="692" spans="1:41" s="65" customFormat="1" ht="15" customHeight="1">
      <c r="A692" s="60">
        <v>1</v>
      </c>
      <c r="B692" s="40">
        <v>20245101</v>
      </c>
      <c r="C692" s="41" t="s">
        <v>647</v>
      </c>
      <c r="D692" s="78">
        <v>20</v>
      </c>
      <c r="E692" s="79">
        <v>0.18</v>
      </c>
      <c r="F692" s="106"/>
      <c r="G692" s="79"/>
      <c r="H692" s="82">
        <v>4090.9013040348864</v>
      </c>
      <c r="I692" s="82">
        <v>4213.6283431559332</v>
      </c>
      <c r="J692" s="83">
        <v>5267.035428944916</v>
      </c>
      <c r="K692" s="242">
        <f t="shared" si="383"/>
        <v>0</v>
      </c>
      <c r="L692" s="237"/>
      <c r="M692" s="84">
        <v>200</v>
      </c>
      <c r="N692" s="175">
        <f t="shared" si="371"/>
        <v>0</v>
      </c>
      <c r="O692" s="178">
        <f t="shared" si="384"/>
        <v>0</v>
      </c>
      <c r="P692" s="177">
        <f t="shared" si="372"/>
        <v>0</v>
      </c>
      <c r="Q692" s="178">
        <f t="shared" si="385"/>
        <v>0</v>
      </c>
      <c r="R692" s="177">
        <f t="shared" si="372"/>
        <v>0</v>
      </c>
      <c r="S692" s="178">
        <f t="shared" si="386"/>
        <v>0</v>
      </c>
      <c r="T692" s="177">
        <f t="shared" ref="T692:T705" si="418">U692/1.1</f>
        <v>0</v>
      </c>
      <c r="U692" s="179">
        <f t="shared" si="387"/>
        <v>0</v>
      </c>
      <c r="V692" s="177">
        <f t="shared" ref="V692:V705" si="419">W692/1.1</f>
        <v>0</v>
      </c>
      <c r="W692" s="178">
        <f t="shared" si="388"/>
        <v>0</v>
      </c>
      <c r="X692" s="177">
        <f t="shared" ref="X692:X705" si="420">Y692/1.1</f>
        <v>0</v>
      </c>
      <c r="Y692" s="178">
        <f t="shared" si="389"/>
        <v>0</v>
      </c>
      <c r="Z692" s="177">
        <f t="shared" ref="Z692:Z705" si="421">AA692/1.1</f>
        <v>0</v>
      </c>
      <c r="AA692" s="178">
        <f t="shared" si="390"/>
        <v>0</v>
      </c>
      <c r="AB692" s="177">
        <f t="shared" ref="AB692:AB705" si="422">AC692/1.1</f>
        <v>0</v>
      </c>
      <c r="AC692" s="178">
        <f t="shared" si="391"/>
        <v>0</v>
      </c>
      <c r="AD692" s="177">
        <f t="shared" ref="AD692:AF705" si="423">AE692/1.1</f>
        <v>0</v>
      </c>
      <c r="AE692" s="179">
        <f t="shared" si="392"/>
        <v>0</v>
      </c>
      <c r="AF692" s="177">
        <f t="shared" si="423"/>
        <v>0</v>
      </c>
      <c r="AG692" s="178">
        <f t="shared" si="393"/>
        <v>0</v>
      </c>
      <c r="AH692" s="220">
        <f t="shared" ref="AH692:AH705" si="424">AI692/1.1</f>
        <v>0</v>
      </c>
      <c r="AI692" s="179">
        <f t="shared" si="394"/>
        <v>0</v>
      </c>
      <c r="AJ692" s="177">
        <f t="shared" ref="AJ692:AJ705" si="425">AK692/1.1</f>
        <v>0</v>
      </c>
      <c r="AK692" s="178">
        <f t="shared" si="395"/>
        <v>0</v>
      </c>
      <c r="AL692" s="177">
        <f t="shared" ref="AL692:AL705" si="426">AM692/1.1</f>
        <v>0</v>
      </c>
      <c r="AM692" s="178">
        <f t="shared" si="396"/>
        <v>0</v>
      </c>
      <c r="AN692" s="220">
        <f t="shared" ref="AN692:AN705" si="427">AO692/1.1</f>
        <v>0</v>
      </c>
      <c r="AO692" s="117">
        <f t="shared" si="397"/>
        <v>0</v>
      </c>
    </row>
    <row r="693" spans="1:41" s="65" customFormat="1" ht="15" customHeight="1">
      <c r="A693" s="66">
        <v>2</v>
      </c>
      <c r="B693" s="42">
        <v>20245102</v>
      </c>
      <c r="C693" s="43" t="s">
        <v>648</v>
      </c>
      <c r="D693" s="74">
        <v>24</v>
      </c>
      <c r="E693" s="75">
        <v>0.18</v>
      </c>
      <c r="F693" s="55"/>
      <c r="G693" s="75"/>
      <c r="H693" s="63">
        <v>4761.0370662352825</v>
      </c>
      <c r="I693" s="63">
        <v>4903.8681782223412</v>
      </c>
      <c r="J693" s="64">
        <v>6129.835222777926</v>
      </c>
      <c r="K693" s="243">
        <f t="shared" si="383"/>
        <v>0</v>
      </c>
      <c r="L693" s="238"/>
      <c r="M693" s="72">
        <v>200</v>
      </c>
      <c r="N693" s="175">
        <f t="shared" si="371"/>
        <v>0</v>
      </c>
      <c r="O693" s="178">
        <f t="shared" si="384"/>
        <v>0</v>
      </c>
      <c r="P693" s="177">
        <f t="shared" si="372"/>
        <v>0</v>
      </c>
      <c r="Q693" s="178">
        <f t="shared" si="385"/>
        <v>0</v>
      </c>
      <c r="R693" s="177">
        <f t="shared" si="372"/>
        <v>0</v>
      </c>
      <c r="S693" s="178">
        <f t="shared" si="386"/>
        <v>0</v>
      </c>
      <c r="T693" s="177">
        <f t="shared" si="418"/>
        <v>0</v>
      </c>
      <c r="U693" s="179">
        <f t="shared" si="387"/>
        <v>0</v>
      </c>
      <c r="V693" s="177">
        <f t="shared" si="419"/>
        <v>0</v>
      </c>
      <c r="W693" s="178">
        <f t="shared" si="388"/>
        <v>0</v>
      </c>
      <c r="X693" s="177">
        <f t="shared" si="420"/>
        <v>0</v>
      </c>
      <c r="Y693" s="178">
        <f t="shared" si="389"/>
        <v>0</v>
      </c>
      <c r="Z693" s="177">
        <f t="shared" si="421"/>
        <v>0</v>
      </c>
      <c r="AA693" s="178">
        <f t="shared" si="390"/>
        <v>0</v>
      </c>
      <c r="AB693" s="177">
        <f t="shared" si="422"/>
        <v>0</v>
      </c>
      <c r="AC693" s="178">
        <f t="shared" si="391"/>
        <v>0</v>
      </c>
      <c r="AD693" s="177">
        <f t="shared" si="423"/>
        <v>0</v>
      </c>
      <c r="AE693" s="179">
        <f t="shared" si="392"/>
        <v>0</v>
      </c>
      <c r="AF693" s="177">
        <f t="shared" si="423"/>
        <v>0</v>
      </c>
      <c r="AG693" s="178">
        <f t="shared" si="393"/>
        <v>0</v>
      </c>
      <c r="AH693" s="220">
        <f t="shared" si="424"/>
        <v>0</v>
      </c>
      <c r="AI693" s="179">
        <f t="shared" si="394"/>
        <v>0</v>
      </c>
      <c r="AJ693" s="177">
        <f t="shared" si="425"/>
        <v>0</v>
      </c>
      <c r="AK693" s="178">
        <f t="shared" si="395"/>
        <v>0</v>
      </c>
      <c r="AL693" s="177">
        <f t="shared" si="426"/>
        <v>0</v>
      </c>
      <c r="AM693" s="178">
        <f t="shared" si="396"/>
        <v>0</v>
      </c>
      <c r="AN693" s="220">
        <f t="shared" si="427"/>
        <v>0</v>
      </c>
      <c r="AO693" s="117">
        <f t="shared" si="397"/>
        <v>0</v>
      </c>
    </row>
    <row r="694" spans="1:41" s="65" customFormat="1" ht="15" customHeight="1">
      <c r="A694" s="66">
        <v>3</v>
      </c>
      <c r="B694" s="42">
        <v>20245103</v>
      </c>
      <c r="C694" s="43" t="s">
        <v>649</v>
      </c>
      <c r="D694" s="74">
        <v>30</v>
      </c>
      <c r="E694" s="75">
        <v>0.18</v>
      </c>
      <c r="F694" s="55"/>
      <c r="G694" s="75"/>
      <c r="H694" s="63">
        <v>5723.2809977520574</v>
      </c>
      <c r="I694" s="63">
        <v>5894.9794276846196</v>
      </c>
      <c r="J694" s="64">
        <v>7368.7242846057743</v>
      </c>
      <c r="K694" s="243">
        <f t="shared" si="383"/>
        <v>0</v>
      </c>
      <c r="L694" s="238"/>
      <c r="M694" s="72">
        <v>200</v>
      </c>
      <c r="N694" s="175">
        <f t="shared" si="371"/>
        <v>0</v>
      </c>
      <c r="O694" s="178">
        <f t="shared" si="384"/>
        <v>0</v>
      </c>
      <c r="P694" s="177">
        <f t="shared" si="372"/>
        <v>0</v>
      </c>
      <c r="Q694" s="178">
        <f t="shared" si="385"/>
        <v>0</v>
      </c>
      <c r="R694" s="177">
        <f t="shared" si="372"/>
        <v>0</v>
      </c>
      <c r="S694" s="178">
        <f t="shared" si="386"/>
        <v>0</v>
      </c>
      <c r="T694" s="177">
        <f t="shared" si="418"/>
        <v>0</v>
      </c>
      <c r="U694" s="179">
        <f t="shared" si="387"/>
        <v>0</v>
      </c>
      <c r="V694" s="177">
        <f t="shared" si="419"/>
        <v>0</v>
      </c>
      <c r="W694" s="178">
        <f t="shared" si="388"/>
        <v>0</v>
      </c>
      <c r="X694" s="177">
        <f t="shared" si="420"/>
        <v>0</v>
      </c>
      <c r="Y694" s="178">
        <f t="shared" si="389"/>
        <v>0</v>
      </c>
      <c r="Z694" s="177">
        <f t="shared" si="421"/>
        <v>0</v>
      </c>
      <c r="AA694" s="178">
        <f t="shared" si="390"/>
        <v>0</v>
      </c>
      <c r="AB694" s="177">
        <f t="shared" si="422"/>
        <v>0</v>
      </c>
      <c r="AC694" s="178">
        <f t="shared" si="391"/>
        <v>0</v>
      </c>
      <c r="AD694" s="177">
        <f t="shared" si="423"/>
        <v>0</v>
      </c>
      <c r="AE694" s="179">
        <f t="shared" si="392"/>
        <v>0</v>
      </c>
      <c r="AF694" s="177">
        <f t="shared" si="423"/>
        <v>0</v>
      </c>
      <c r="AG694" s="178">
        <f t="shared" si="393"/>
        <v>0</v>
      </c>
      <c r="AH694" s="220">
        <f t="shared" si="424"/>
        <v>0</v>
      </c>
      <c r="AI694" s="179">
        <f t="shared" si="394"/>
        <v>0</v>
      </c>
      <c r="AJ694" s="177">
        <f t="shared" si="425"/>
        <v>0</v>
      </c>
      <c r="AK694" s="178">
        <f t="shared" si="395"/>
        <v>0</v>
      </c>
      <c r="AL694" s="177">
        <f t="shared" si="426"/>
        <v>0</v>
      </c>
      <c r="AM694" s="178">
        <f t="shared" si="396"/>
        <v>0</v>
      </c>
      <c r="AN694" s="220">
        <f t="shared" si="427"/>
        <v>0</v>
      </c>
      <c r="AO694" s="117">
        <f t="shared" si="397"/>
        <v>0</v>
      </c>
    </row>
    <row r="695" spans="1:41" s="65" customFormat="1" ht="15" customHeight="1">
      <c r="A695" s="66">
        <v>4</v>
      </c>
      <c r="B695" s="42">
        <v>20245104</v>
      </c>
      <c r="C695" s="43" t="s">
        <v>650</v>
      </c>
      <c r="D695" s="74">
        <v>40</v>
      </c>
      <c r="E695" s="75">
        <v>0.18</v>
      </c>
      <c r="F695" s="55"/>
      <c r="G695" s="75"/>
      <c r="H695" s="63">
        <v>7439.8794189667024</v>
      </c>
      <c r="I695" s="63">
        <v>7663.0758015357032</v>
      </c>
      <c r="J695" s="64">
        <v>9578.8447519196288</v>
      </c>
      <c r="K695" s="243">
        <f t="shared" si="383"/>
        <v>0</v>
      </c>
      <c r="L695" s="238"/>
      <c r="M695" s="72">
        <v>200</v>
      </c>
      <c r="N695" s="175">
        <f t="shared" ref="N695:N758" si="428">O695/1.1</f>
        <v>0</v>
      </c>
      <c r="O695" s="178">
        <f t="shared" si="384"/>
        <v>0</v>
      </c>
      <c r="P695" s="177">
        <f t="shared" ref="P695:R758" si="429">Q695/1.1</f>
        <v>0</v>
      </c>
      <c r="Q695" s="178">
        <f t="shared" si="385"/>
        <v>0</v>
      </c>
      <c r="R695" s="177">
        <f t="shared" si="429"/>
        <v>0</v>
      </c>
      <c r="S695" s="178">
        <f t="shared" si="386"/>
        <v>0</v>
      </c>
      <c r="T695" s="177">
        <f t="shared" si="418"/>
        <v>0</v>
      </c>
      <c r="U695" s="179">
        <f t="shared" si="387"/>
        <v>0</v>
      </c>
      <c r="V695" s="177">
        <f t="shared" si="419"/>
        <v>0</v>
      </c>
      <c r="W695" s="178">
        <f t="shared" si="388"/>
        <v>0</v>
      </c>
      <c r="X695" s="177">
        <f t="shared" si="420"/>
        <v>0</v>
      </c>
      <c r="Y695" s="178">
        <f t="shared" si="389"/>
        <v>0</v>
      </c>
      <c r="Z695" s="177">
        <f t="shared" si="421"/>
        <v>0</v>
      </c>
      <c r="AA695" s="178">
        <f t="shared" si="390"/>
        <v>0</v>
      </c>
      <c r="AB695" s="177">
        <f t="shared" si="422"/>
        <v>0</v>
      </c>
      <c r="AC695" s="178">
        <f t="shared" si="391"/>
        <v>0</v>
      </c>
      <c r="AD695" s="177">
        <f t="shared" si="423"/>
        <v>0</v>
      </c>
      <c r="AE695" s="179">
        <f t="shared" si="392"/>
        <v>0</v>
      </c>
      <c r="AF695" s="177">
        <f t="shared" si="423"/>
        <v>0</v>
      </c>
      <c r="AG695" s="178">
        <f t="shared" si="393"/>
        <v>0</v>
      </c>
      <c r="AH695" s="220">
        <f t="shared" si="424"/>
        <v>0</v>
      </c>
      <c r="AI695" s="179">
        <f t="shared" si="394"/>
        <v>0</v>
      </c>
      <c r="AJ695" s="177">
        <f t="shared" si="425"/>
        <v>0</v>
      </c>
      <c r="AK695" s="178">
        <f t="shared" si="395"/>
        <v>0</v>
      </c>
      <c r="AL695" s="177">
        <f t="shared" si="426"/>
        <v>0</v>
      </c>
      <c r="AM695" s="178">
        <f t="shared" si="396"/>
        <v>0</v>
      </c>
      <c r="AN695" s="220">
        <f t="shared" si="427"/>
        <v>0</v>
      </c>
      <c r="AO695" s="117">
        <f t="shared" si="397"/>
        <v>0</v>
      </c>
    </row>
    <row r="696" spans="1:41" s="65" customFormat="1" ht="15" customHeight="1">
      <c r="A696" s="66">
        <v>5</v>
      </c>
      <c r="B696" s="42">
        <v>20245105</v>
      </c>
      <c r="C696" s="43" t="s">
        <v>650</v>
      </c>
      <c r="D696" s="74">
        <v>32</v>
      </c>
      <c r="E696" s="75">
        <v>0.2</v>
      </c>
      <c r="F696" s="55"/>
      <c r="G696" s="75"/>
      <c r="H696" s="63">
        <v>7368.7767444900928</v>
      </c>
      <c r="I696" s="63">
        <v>7589.8400468247955</v>
      </c>
      <c r="J696" s="64">
        <v>9487.3000585309946</v>
      </c>
      <c r="K696" s="243">
        <f t="shared" si="383"/>
        <v>0</v>
      </c>
      <c r="L696" s="238"/>
      <c r="M696" s="72">
        <v>200</v>
      </c>
      <c r="N696" s="175">
        <f t="shared" si="428"/>
        <v>0</v>
      </c>
      <c r="O696" s="178">
        <f t="shared" si="384"/>
        <v>0</v>
      </c>
      <c r="P696" s="177">
        <f t="shared" si="429"/>
        <v>0</v>
      </c>
      <c r="Q696" s="178">
        <f t="shared" si="385"/>
        <v>0</v>
      </c>
      <c r="R696" s="177">
        <f t="shared" si="429"/>
        <v>0</v>
      </c>
      <c r="S696" s="178">
        <f t="shared" si="386"/>
        <v>0</v>
      </c>
      <c r="T696" s="177">
        <f t="shared" si="418"/>
        <v>0</v>
      </c>
      <c r="U696" s="179">
        <f t="shared" si="387"/>
        <v>0</v>
      </c>
      <c r="V696" s="177">
        <f t="shared" si="419"/>
        <v>0</v>
      </c>
      <c r="W696" s="178">
        <f t="shared" si="388"/>
        <v>0</v>
      </c>
      <c r="X696" s="177">
        <f t="shared" si="420"/>
        <v>0</v>
      </c>
      <c r="Y696" s="178">
        <f t="shared" si="389"/>
        <v>0</v>
      </c>
      <c r="Z696" s="177">
        <f t="shared" si="421"/>
        <v>0</v>
      </c>
      <c r="AA696" s="178">
        <f t="shared" si="390"/>
        <v>0</v>
      </c>
      <c r="AB696" s="177">
        <f t="shared" si="422"/>
        <v>0</v>
      </c>
      <c r="AC696" s="178">
        <f t="shared" si="391"/>
        <v>0</v>
      </c>
      <c r="AD696" s="177">
        <f t="shared" si="423"/>
        <v>0</v>
      </c>
      <c r="AE696" s="179">
        <f t="shared" si="392"/>
        <v>0</v>
      </c>
      <c r="AF696" s="177">
        <f t="shared" si="423"/>
        <v>0</v>
      </c>
      <c r="AG696" s="178">
        <f t="shared" si="393"/>
        <v>0</v>
      </c>
      <c r="AH696" s="220">
        <f t="shared" si="424"/>
        <v>0</v>
      </c>
      <c r="AI696" s="179">
        <f t="shared" si="394"/>
        <v>0</v>
      </c>
      <c r="AJ696" s="177">
        <f t="shared" si="425"/>
        <v>0</v>
      </c>
      <c r="AK696" s="178">
        <f t="shared" si="395"/>
        <v>0</v>
      </c>
      <c r="AL696" s="177">
        <f t="shared" si="426"/>
        <v>0</v>
      </c>
      <c r="AM696" s="178">
        <f t="shared" si="396"/>
        <v>0</v>
      </c>
      <c r="AN696" s="220">
        <f t="shared" si="427"/>
        <v>0</v>
      </c>
      <c r="AO696" s="117">
        <f t="shared" si="397"/>
        <v>0</v>
      </c>
    </row>
    <row r="697" spans="1:41" s="65" customFormat="1" ht="15" customHeight="1">
      <c r="A697" s="66">
        <v>6</v>
      </c>
      <c r="B697" s="42">
        <v>20245106</v>
      </c>
      <c r="C697" s="43" t="s">
        <v>651</v>
      </c>
      <c r="D697" s="74">
        <v>50</v>
      </c>
      <c r="E697" s="75">
        <v>0.18</v>
      </c>
      <c r="F697" s="55"/>
      <c r="G697" s="75"/>
      <c r="H697" s="63">
        <v>9189.9871942849022</v>
      </c>
      <c r="I697" s="63">
        <v>9465.6868101134496</v>
      </c>
      <c r="J697" s="64">
        <v>11832.108512641811</v>
      </c>
      <c r="K697" s="243">
        <f t="shared" si="383"/>
        <v>0</v>
      </c>
      <c r="L697" s="238"/>
      <c r="M697" s="72">
        <v>200</v>
      </c>
      <c r="N697" s="175">
        <f t="shared" si="428"/>
        <v>0</v>
      </c>
      <c r="O697" s="178">
        <f t="shared" si="384"/>
        <v>0</v>
      </c>
      <c r="P697" s="177">
        <f t="shared" si="429"/>
        <v>0</v>
      </c>
      <c r="Q697" s="178">
        <f t="shared" si="385"/>
        <v>0</v>
      </c>
      <c r="R697" s="177">
        <f t="shared" si="429"/>
        <v>0</v>
      </c>
      <c r="S697" s="178">
        <f t="shared" si="386"/>
        <v>0</v>
      </c>
      <c r="T697" s="177">
        <f t="shared" si="418"/>
        <v>0</v>
      </c>
      <c r="U697" s="179">
        <f t="shared" si="387"/>
        <v>0</v>
      </c>
      <c r="V697" s="177">
        <f t="shared" si="419"/>
        <v>0</v>
      </c>
      <c r="W697" s="178">
        <f t="shared" si="388"/>
        <v>0</v>
      </c>
      <c r="X697" s="177">
        <f t="shared" si="420"/>
        <v>0</v>
      </c>
      <c r="Y697" s="178">
        <f t="shared" si="389"/>
        <v>0</v>
      </c>
      <c r="Z697" s="177">
        <f t="shared" si="421"/>
        <v>0</v>
      </c>
      <c r="AA697" s="178">
        <f t="shared" si="390"/>
        <v>0</v>
      </c>
      <c r="AB697" s="177">
        <f t="shared" si="422"/>
        <v>0</v>
      </c>
      <c r="AC697" s="178">
        <f t="shared" si="391"/>
        <v>0</v>
      </c>
      <c r="AD697" s="177">
        <f t="shared" si="423"/>
        <v>0</v>
      </c>
      <c r="AE697" s="179">
        <f t="shared" si="392"/>
        <v>0</v>
      </c>
      <c r="AF697" s="177">
        <f t="shared" si="423"/>
        <v>0</v>
      </c>
      <c r="AG697" s="178">
        <f t="shared" si="393"/>
        <v>0</v>
      </c>
      <c r="AH697" s="220">
        <f t="shared" si="424"/>
        <v>0</v>
      </c>
      <c r="AI697" s="179">
        <f t="shared" si="394"/>
        <v>0</v>
      </c>
      <c r="AJ697" s="177">
        <f t="shared" si="425"/>
        <v>0</v>
      </c>
      <c r="AK697" s="178">
        <f t="shared" si="395"/>
        <v>0</v>
      </c>
      <c r="AL697" s="177">
        <f t="shared" si="426"/>
        <v>0</v>
      </c>
      <c r="AM697" s="178">
        <f t="shared" si="396"/>
        <v>0</v>
      </c>
      <c r="AN697" s="220">
        <f t="shared" si="427"/>
        <v>0</v>
      </c>
      <c r="AO697" s="117">
        <f t="shared" si="397"/>
        <v>0</v>
      </c>
    </row>
    <row r="698" spans="1:41" s="65" customFormat="1" ht="15" customHeight="1">
      <c r="A698" s="66">
        <v>7</v>
      </c>
      <c r="B698" s="42">
        <v>20245107</v>
      </c>
      <c r="C698" s="43" t="s">
        <v>652</v>
      </c>
      <c r="D698" s="74">
        <v>48</v>
      </c>
      <c r="E698" s="75">
        <v>0.2</v>
      </c>
      <c r="F698" s="55"/>
      <c r="G698" s="75"/>
      <c r="H698" s="63">
        <v>10667.258088111785</v>
      </c>
      <c r="I698" s="63">
        <v>10987.275830755139</v>
      </c>
      <c r="J698" s="64">
        <v>13734.094788443923</v>
      </c>
      <c r="K698" s="243">
        <f t="shared" si="383"/>
        <v>0</v>
      </c>
      <c r="L698" s="238"/>
      <c r="M698" s="72">
        <v>200</v>
      </c>
      <c r="N698" s="175">
        <f t="shared" si="428"/>
        <v>0</v>
      </c>
      <c r="O698" s="178">
        <f t="shared" si="384"/>
        <v>0</v>
      </c>
      <c r="P698" s="177">
        <f t="shared" si="429"/>
        <v>0</v>
      </c>
      <c r="Q698" s="178">
        <f t="shared" si="385"/>
        <v>0</v>
      </c>
      <c r="R698" s="177">
        <f t="shared" si="429"/>
        <v>0</v>
      </c>
      <c r="S698" s="178">
        <f t="shared" si="386"/>
        <v>0</v>
      </c>
      <c r="T698" s="177">
        <f t="shared" si="418"/>
        <v>0</v>
      </c>
      <c r="U698" s="179">
        <f t="shared" si="387"/>
        <v>0</v>
      </c>
      <c r="V698" s="177">
        <f t="shared" si="419"/>
        <v>0</v>
      </c>
      <c r="W698" s="178">
        <f t="shared" si="388"/>
        <v>0</v>
      </c>
      <c r="X698" s="177">
        <f t="shared" si="420"/>
        <v>0</v>
      </c>
      <c r="Y698" s="178">
        <f t="shared" si="389"/>
        <v>0</v>
      </c>
      <c r="Z698" s="177">
        <f t="shared" si="421"/>
        <v>0</v>
      </c>
      <c r="AA698" s="178">
        <f t="shared" si="390"/>
        <v>0</v>
      </c>
      <c r="AB698" s="177">
        <f t="shared" si="422"/>
        <v>0</v>
      </c>
      <c r="AC698" s="178">
        <f t="shared" si="391"/>
        <v>0</v>
      </c>
      <c r="AD698" s="177">
        <f t="shared" si="423"/>
        <v>0</v>
      </c>
      <c r="AE698" s="179">
        <f t="shared" si="392"/>
        <v>0</v>
      </c>
      <c r="AF698" s="177">
        <f t="shared" si="423"/>
        <v>0</v>
      </c>
      <c r="AG698" s="178">
        <f t="shared" si="393"/>
        <v>0</v>
      </c>
      <c r="AH698" s="220">
        <f t="shared" si="424"/>
        <v>0</v>
      </c>
      <c r="AI698" s="179">
        <f t="shared" si="394"/>
        <v>0</v>
      </c>
      <c r="AJ698" s="177">
        <f t="shared" si="425"/>
        <v>0</v>
      </c>
      <c r="AK698" s="178">
        <f t="shared" si="395"/>
        <v>0</v>
      </c>
      <c r="AL698" s="177">
        <f t="shared" si="426"/>
        <v>0</v>
      </c>
      <c r="AM698" s="178">
        <f t="shared" si="396"/>
        <v>0</v>
      </c>
      <c r="AN698" s="220">
        <f t="shared" si="427"/>
        <v>0</v>
      </c>
      <c r="AO698" s="117">
        <f t="shared" si="397"/>
        <v>0</v>
      </c>
    </row>
    <row r="699" spans="1:41" s="65" customFormat="1" ht="15" customHeight="1">
      <c r="A699" s="66">
        <v>8</v>
      </c>
      <c r="B699" s="42">
        <v>20245108</v>
      </c>
      <c r="C699" s="43" t="s">
        <v>652</v>
      </c>
      <c r="D699" s="74">
        <v>30</v>
      </c>
      <c r="E699" s="75">
        <v>0.25</v>
      </c>
      <c r="F699" s="55"/>
      <c r="G699" s="75"/>
      <c r="H699" s="63">
        <v>10470.98508044198</v>
      </c>
      <c r="I699" s="63">
        <v>10785.11463285524</v>
      </c>
      <c r="J699" s="64">
        <v>13481.393291069049</v>
      </c>
      <c r="K699" s="243">
        <f t="shared" si="383"/>
        <v>0</v>
      </c>
      <c r="L699" s="238"/>
      <c r="M699" s="72">
        <v>200</v>
      </c>
      <c r="N699" s="175">
        <f t="shared" si="428"/>
        <v>0</v>
      </c>
      <c r="O699" s="178">
        <f t="shared" si="384"/>
        <v>0</v>
      </c>
      <c r="P699" s="177">
        <f t="shared" si="429"/>
        <v>0</v>
      </c>
      <c r="Q699" s="178">
        <f t="shared" si="385"/>
        <v>0</v>
      </c>
      <c r="R699" s="177">
        <f t="shared" si="429"/>
        <v>0</v>
      </c>
      <c r="S699" s="178">
        <f t="shared" si="386"/>
        <v>0</v>
      </c>
      <c r="T699" s="177">
        <f t="shared" si="418"/>
        <v>0</v>
      </c>
      <c r="U699" s="179">
        <f t="shared" si="387"/>
        <v>0</v>
      </c>
      <c r="V699" s="177">
        <f t="shared" si="419"/>
        <v>0</v>
      </c>
      <c r="W699" s="178">
        <f t="shared" si="388"/>
        <v>0</v>
      </c>
      <c r="X699" s="177">
        <f t="shared" si="420"/>
        <v>0</v>
      </c>
      <c r="Y699" s="178">
        <f t="shared" si="389"/>
        <v>0</v>
      </c>
      <c r="Z699" s="177">
        <f t="shared" si="421"/>
        <v>0</v>
      </c>
      <c r="AA699" s="178">
        <f t="shared" si="390"/>
        <v>0</v>
      </c>
      <c r="AB699" s="177">
        <f t="shared" si="422"/>
        <v>0</v>
      </c>
      <c r="AC699" s="178">
        <f t="shared" si="391"/>
        <v>0</v>
      </c>
      <c r="AD699" s="177">
        <f t="shared" si="423"/>
        <v>0</v>
      </c>
      <c r="AE699" s="179">
        <f t="shared" si="392"/>
        <v>0</v>
      </c>
      <c r="AF699" s="177">
        <f t="shared" si="423"/>
        <v>0</v>
      </c>
      <c r="AG699" s="178">
        <f t="shared" si="393"/>
        <v>0</v>
      </c>
      <c r="AH699" s="220">
        <f t="shared" si="424"/>
        <v>0</v>
      </c>
      <c r="AI699" s="179">
        <f t="shared" si="394"/>
        <v>0</v>
      </c>
      <c r="AJ699" s="177">
        <f t="shared" si="425"/>
        <v>0</v>
      </c>
      <c r="AK699" s="178">
        <f t="shared" si="395"/>
        <v>0</v>
      </c>
      <c r="AL699" s="177">
        <f t="shared" si="426"/>
        <v>0</v>
      </c>
      <c r="AM699" s="178">
        <f t="shared" si="396"/>
        <v>0</v>
      </c>
      <c r="AN699" s="220">
        <f t="shared" si="427"/>
        <v>0</v>
      </c>
      <c r="AO699" s="117">
        <f t="shared" si="397"/>
        <v>0</v>
      </c>
    </row>
    <row r="700" spans="1:41" s="65" customFormat="1" ht="15" customHeight="1">
      <c r="A700" s="66">
        <v>9</v>
      </c>
      <c r="B700" s="42">
        <v>20245109</v>
      </c>
      <c r="C700" s="43" t="s">
        <v>653</v>
      </c>
      <c r="D700" s="74">
        <v>65</v>
      </c>
      <c r="E700" s="75">
        <v>0.2</v>
      </c>
      <c r="F700" s="55"/>
      <c r="G700" s="75"/>
      <c r="H700" s="63">
        <v>14017.232155042198</v>
      </c>
      <c r="I700" s="63">
        <v>14437.749119693464</v>
      </c>
      <c r="J700" s="64">
        <v>18047.186399616829</v>
      </c>
      <c r="K700" s="243">
        <f t="shared" si="383"/>
        <v>0</v>
      </c>
      <c r="L700" s="238"/>
      <c r="M700" s="72">
        <v>200</v>
      </c>
      <c r="N700" s="175">
        <f t="shared" si="428"/>
        <v>0</v>
      </c>
      <c r="O700" s="178">
        <f t="shared" si="384"/>
        <v>0</v>
      </c>
      <c r="P700" s="177">
        <f t="shared" si="429"/>
        <v>0</v>
      </c>
      <c r="Q700" s="178">
        <f t="shared" si="385"/>
        <v>0</v>
      </c>
      <c r="R700" s="177">
        <f t="shared" si="429"/>
        <v>0</v>
      </c>
      <c r="S700" s="178">
        <f t="shared" si="386"/>
        <v>0</v>
      </c>
      <c r="T700" s="177">
        <f t="shared" si="418"/>
        <v>0</v>
      </c>
      <c r="U700" s="179">
        <f t="shared" si="387"/>
        <v>0</v>
      </c>
      <c r="V700" s="177">
        <f t="shared" si="419"/>
        <v>0</v>
      </c>
      <c r="W700" s="178">
        <f t="shared" si="388"/>
        <v>0</v>
      </c>
      <c r="X700" s="177">
        <f t="shared" si="420"/>
        <v>0</v>
      </c>
      <c r="Y700" s="178">
        <f t="shared" si="389"/>
        <v>0</v>
      </c>
      <c r="Z700" s="177">
        <f t="shared" si="421"/>
        <v>0</v>
      </c>
      <c r="AA700" s="178">
        <f t="shared" si="390"/>
        <v>0</v>
      </c>
      <c r="AB700" s="177">
        <f t="shared" si="422"/>
        <v>0</v>
      </c>
      <c r="AC700" s="178">
        <f t="shared" si="391"/>
        <v>0</v>
      </c>
      <c r="AD700" s="177">
        <f t="shared" si="423"/>
        <v>0</v>
      </c>
      <c r="AE700" s="179">
        <f t="shared" si="392"/>
        <v>0</v>
      </c>
      <c r="AF700" s="177">
        <f t="shared" si="423"/>
        <v>0</v>
      </c>
      <c r="AG700" s="178">
        <f t="shared" si="393"/>
        <v>0</v>
      </c>
      <c r="AH700" s="220">
        <f t="shared" si="424"/>
        <v>0</v>
      </c>
      <c r="AI700" s="179">
        <f t="shared" si="394"/>
        <v>0</v>
      </c>
      <c r="AJ700" s="177">
        <f t="shared" si="425"/>
        <v>0</v>
      </c>
      <c r="AK700" s="178">
        <f t="shared" si="395"/>
        <v>0</v>
      </c>
      <c r="AL700" s="177">
        <f t="shared" si="426"/>
        <v>0</v>
      </c>
      <c r="AM700" s="178">
        <f t="shared" si="396"/>
        <v>0</v>
      </c>
      <c r="AN700" s="220">
        <f t="shared" si="427"/>
        <v>0</v>
      </c>
      <c r="AO700" s="117">
        <f t="shared" si="397"/>
        <v>0</v>
      </c>
    </row>
    <row r="701" spans="1:41" s="65" customFormat="1" ht="15" customHeight="1">
      <c r="A701" s="66">
        <v>10</v>
      </c>
      <c r="B701" s="42">
        <v>20245110</v>
      </c>
      <c r="C701" s="43" t="s">
        <v>654</v>
      </c>
      <c r="D701" s="74">
        <v>50</v>
      </c>
      <c r="E701" s="75">
        <v>0.25</v>
      </c>
      <c r="F701" s="55"/>
      <c r="G701" s="75"/>
      <c r="H701" s="63">
        <v>16817.076704996798</v>
      </c>
      <c r="I701" s="63">
        <v>17321.589006146703</v>
      </c>
      <c r="J701" s="64">
        <v>21651.986257683377</v>
      </c>
      <c r="K701" s="243">
        <f t="shared" si="383"/>
        <v>0</v>
      </c>
      <c r="L701" s="238"/>
      <c r="M701" s="72">
        <v>200</v>
      </c>
      <c r="N701" s="175">
        <f t="shared" si="428"/>
        <v>0</v>
      </c>
      <c r="O701" s="178">
        <f t="shared" si="384"/>
        <v>0</v>
      </c>
      <c r="P701" s="177">
        <f t="shared" si="429"/>
        <v>0</v>
      </c>
      <c r="Q701" s="178">
        <f t="shared" si="385"/>
        <v>0</v>
      </c>
      <c r="R701" s="177">
        <f t="shared" si="429"/>
        <v>0</v>
      </c>
      <c r="S701" s="178">
        <f t="shared" si="386"/>
        <v>0</v>
      </c>
      <c r="T701" s="177">
        <f t="shared" si="418"/>
        <v>0</v>
      </c>
      <c r="U701" s="179">
        <f t="shared" si="387"/>
        <v>0</v>
      </c>
      <c r="V701" s="177">
        <f t="shared" si="419"/>
        <v>0</v>
      </c>
      <c r="W701" s="178">
        <f t="shared" si="388"/>
        <v>0</v>
      </c>
      <c r="X701" s="177">
        <f t="shared" si="420"/>
        <v>0</v>
      </c>
      <c r="Y701" s="178">
        <f t="shared" si="389"/>
        <v>0</v>
      </c>
      <c r="Z701" s="177">
        <f t="shared" si="421"/>
        <v>0</v>
      </c>
      <c r="AA701" s="178">
        <f t="shared" si="390"/>
        <v>0</v>
      </c>
      <c r="AB701" s="177">
        <f t="shared" si="422"/>
        <v>0</v>
      </c>
      <c r="AC701" s="178">
        <f t="shared" si="391"/>
        <v>0</v>
      </c>
      <c r="AD701" s="177">
        <f t="shared" si="423"/>
        <v>0</v>
      </c>
      <c r="AE701" s="179">
        <f t="shared" si="392"/>
        <v>0</v>
      </c>
      <c r="AF701" s="177">
        <f t="shared" si="423"/>
        <v>0</v>
      </c>
      <c r="AG701" s="178">
        <f t="shared" si="393"/>
        <v>0</v>
      </c>
      <c r="AH701" s="220">
        <f t="shared" si="424"/>
        <v>0</v>
      </c>
      <c r="AI701" s="179">
        <f t="shared" si="394"/>
        <v>0</v>
      </c>
      <c r="AJ701" s="177">
        <f t="shared" si="425"/>
        <v>0</v>
      </c>
      <c r="AK701" s="178">
        <f t="shared" si="395"/>
        <v>0</v>
      </c>
      <c r="AL701" s="177">
        <f t="shared" si="426"/>
        <v>0</v>
      </c>
      <c r="AM701" s="178">
        <f t="shared" si="396"/>
        <v>0</v>
      </c>
      <c r="AN701" s="220">
        <f t="shared" si="427"/>
        <v>0</v>
      </c>
      <c r="AO701" s="117">
        <f t="shared" si="397"/>
        <v>0</v>
      </c>
    </row>
    <row r="702" spans="1:41" s="65" customFormat="1" ht="15" customHeight="1">
      <c r="A702" s="66">
        <v>11</v>
      </c>
      <c r="B702" s="42">
        <v>20245111</v>
      </c>
      <c r="C702" s="43" t="s">
        <v>655</v>
      </c>
      <c r="D702" s="74">
        <v>61</v>
      </c>
      <c r="E702" s="75">
        <v>0.25</v>
      </c>
      <c r="F702" s="55"/>
      <c r="G702" s="75"/>
      <c r="H702" s="63">
        <v>20517.807079720958</v>
      </c>
      <c r="I702" s="63">
        <v>21133.341292112589</v>
      </c>
      <c r="J702" s="64">
        <v>26416.676615140736</v>
      </c>
      <c r="K702" s="243">
        <f t="shared" si="383"/>
        <v>0</v>
      </c>
      <c r="L702" s="238"/>
      <c r="M702" s="72">
        <v>200</v>
      </c>
      <c r="N702" s="175">
        <f t="shared" si="428"/>
        <v>0</v>
      </c>
      <c r="O702" s="178">
        <f t="shared" si="384"/>
        <v>0</v>
      </c>
      <c r="P702" s="177">
        <f t="shared" si="429"/>
        <v>0</v>
      </c>
      <c r="Q702" s="178">
        <f t="shared" si="385"/>
        <v>0</v>
      </c>
      <c r="R702" s="177">
        <f t="shared" si="429"/>
        <v>0</v>
      </c>
      <c r="S702" s="178">
        <f t="shared" si="386"/>
        <v>0</v>
      </c>
      <c r="T702" s="177">
        <f t="shared" si="418"/>
        <v>0</v>
      </c>
      <c r="U702" s="179">
        <f t="shared" si="387"/>
        <v>0</v>
      </c>
      <c r="V702" s="177">
        <f t="shared" si="419"/>
        <v>0</v>
      </c>
      <c r="W702" s="178">
        <f t="shared" si="388"/>
        <v>0</v>
      </c>
      <c r="X702" s="177">
        <f t="shared" si="420"/>
        <v>0</v>
      </c>
      <c r="Y702" s="178">
        <f t="shared" si="389"/>
        <v>0</v>
      </c>
      <c r="Z702" s="177">
        <f t="shared" si="421"/>
        <v>0</v>
      </c>
      <c r="AA702" s="178">
        <f t="shared" si="390"/>
        <v>0</v>
      </c>
      <c r="AB702" s="177">
        <f t="shared" si="422"/>
        <v>0</v>
      </c>
      <c r="AC702" s="178">
        <f t="shared" si="391"/>
        <v>0</v>
      </c>
      <c r="AD702" s="177">
        <f t="shared" si="423"/>
        <v>0</v>
      </c>
      <c r="AE702" s="179">
        <f t="shared" si="392"/>
        <v>0</v>
      </c>
      <c r="AF702" s="177">
        <f t="shared" si="423"/>
        <v>0</v>
      </c>
      <c r="AG702" s="178">
        <f t="shared" si="393"/>
        <v>0</v>
      </c>
      <c r="AH702" s="220">
        <f t="shared" si="424"/>
        <v>0</v>
      </c>
      <c r="AI702" s="179">
        <f t="shared" si="394"/>
        <v>0</v>
      </c>
      <c r="AJ702" s="177">
        <f t="shared" si="425"/>
        <v>0</v>
      </c>
      <c r="AK702" s="178">
        <f t="shared" si="395"/>
        <v>0</v>
      </c>
      <c r="AL702" s="177">
        <f t="shared" si="426"/>
        <v>0</v>
      </c>
      <c r="AM702" s="178">
        <f t="shared" si="396"/>
        <v>0</v>
      </c>
      <c r="AN702" s="220">
        <f t="shared" si="427"/>
        <v>0</v>
      </c>
      <c r="AO702" s="117">
        <f t="shared" si="397"/>
        <v>0</v>
      </c>
    </row>
    <row r="703" spans="1:41" s="65" customFormat="1" ht="15" customHeight="1">
      <c r="A703" s="66">
        <v>12</v>
      </c>
      <c r="B703" s="42">
        <v>20245112</v>
      </c>
      <c r="C703" s="43" t="s">
        <v>656</v>
      </c>
      <c r="D703" s="74">
        <v>50</v>
      </c>
      <c r="E703" s="75">
        <v>0.32</v>
      </c>
      <c r="F703" s="55"/>
      <c r="G703" s="75"/>
      <c r="H703" s="63">
        <v>26678.646976074662</v>
      </c>
      <c r="I703" s="63">
        <v>27479.006385356905</v>
      </c>
      <c r="J703" s="64">
        <v>34348.75798169613</v>
      </c>
      <c r="K703" s="243">
        <f t="shared" si="383"/>
        <v>0</v>
      </c>
      <c r="L703" s="238"/>
      <c r="M703" s="72">
        <v>200</v>
      </c>
      <c r="N703" s="175">
        <f t="shared" si="428"/>
        <v>0</v>
      </c>
      <c r="O703" s="178">
        <f t="shared" si="384"/>
        <v>0</v>
      </c>
      <c r="P703" s="177">
        <f t="shared" si="429"/>
        <v>0</v>
      </c>
      <c r="Q703" s="178">
        <f t="shared" si="385"/>
        <v>0</v>
      </c>
      <c r="R703" s="177">
        <f t="shared" si="429"/>
        <v>0</v>
      </c>
      <c r="S703" s="178">
        <f t="shared" si="386"/>
        <v>0</v>
      </c>
      <c r="T703" s="177">
        <f t="shared" si="418"/>
        <v>0</v>
      </c>
      <c r="U703" s="179">
        <f t="shared" si="387"/>
        <v>0</v>
      </c>
      <c r="V703" s="177">
        <f t="shared" si="419"/>
        <v>0</v>
      </c>
      <c r="W703" s="178">
        <f t="shared" si="388"/>
        <v>0</v>
      </c>
      <c r="X703" s="177">
        <f t="shared" si="420"/>
        <v>0</v>
      </c>
      <c r="Y703" s="178">
        <f t="shared" si="389"/>
        <v>0</v>
      </c>
      <c r="Z703" s="177">
        <f t="shared" si="421"/>
        <v>0</v>
      </c>
      <c r="AA703" s="178">
        <f t="shared" si="390"/>
        <v>0</v>
      </c>
      <c r="AB703" s="177">
        <f t="shared" si="422"/>
        <v>0</v>
      </c>
      <c r="AC703" s="178">
        <f t="shared" si="391"/>
        <v>0</v>
      </c>
      <c r="AD703" s="177">
        <f t="shared" si="423"/>
        <v>0</v>
      </c>
      <c r="AE703" s="179">
        <f t="shared" si="392"/>
        <v>0</v>
      </c>
      <c r="AF703" s="177">
        <f t="shared" si="423"/>
        <v>0</v>
      </c>
      <c r="AG703" s="178">
        <f t="shared" si="393"/>
        <v>0</v>
      </c>
      <c r="AH703" s="220">
        <f t="shared" si="424"/>
        <v>0</v>
      </c>
      <c r="AI703" s="179">
        <f t="shared" si="394"/>
        <v>0</v>
      </c>
      <c r="AJ703" s="177">
        <f t="shared" si="425"/>
        <v>0</v>
      </c>
      <c r="AK703" s="178">
        <f t="shared" si="395"/>
        <v>0</v>
      </c>
      <c r="AL703" s="177">
        <f t="shared" si="426"/>
        <v>0</v>
      </c>
      <c r="AM703" s="178">
        <f t="shared" si="396"/>
        <v>0</v>
      </c>
      <c r="AN703" s="220">
        <f t="shared" si="427"/>
        <v>0</v>
      </c>
      <c r="AO703" s="117">
        <f t="shared" si="397"/>
        <v>0</v>
      </c>
    </row>
    <row r="704" spans="1:41" s="65" customFormat="1" ht="15" customHeight="1">
      <c r="A704" s="66">
        <v>13</v>
      </c>
      <c r="B704" s="42">
        <v>20245113</v>
      </c>
      <c r="C704" s="43" t="s">
        <v>657</v>
      </c>
      <c r="D704" s="74">
        <v>62</v>
      </c>
      <c r="E704" s="75">
        <v>0.32</v>
      </c>
      <c r="F704" s="55"/>
      <c r="G704" s="75"/>
      <c r="H704" s="63">
        <v>32581.303026396818</v>
      </c>
      <c r="I704" s="63">
        <v>33558.742117188725</v>
      </c>
      <c r="J704" s="64">
        <v>41948.427646485907</v>
      </c>
      <c r="K704" s="243">
        <f t="shared" si="383"/>
        <v>0</v>
      </c>
      <c r="L704" s="238"/>
      <c r="M704" s="72">
        <v>200</v>
      </c>
      <c r="N704" s="175">
        <f t="shared" si="428"/>
        <v>0</v>
      </c>
      <c r="O704" s="178">
        <f t="shared" si="384"/>
        <v>0</v>
      </c>
      <c r="P704" s="177">
        <f t="shared" si="429"/>
        <v>0</v>
      </c>
      <c r="Q704" s="178">
        <f t="shared" si="385"/>
        <v>0</v>
      </c>
      <c r="R704" s="177">
        <f t="shared" si="429"/>
        <v>0</v>
      </c>
      <c r="S704" s="178">
        <f t="shared" si="386"/>
        <v>0</v>
      </c>
      <c r="T704" s="177">
        <f t="shared" si="418"/>
        <v>0</v>
      </c>
      <c r="U704" s="179">
        <f t="shared" si="387"/>
        <v>0</v>
      </c>
      <c r="V704" s="177">
        <f t="shared" si="419"/>
        <v>0</v>
      </c>
      <c r="W704" s="178">
        <f t="shared" si="388"/>
        <v>0</v>
      </c>
      <c r="X704" s="177">
        <f t="shared" si="420"/>
        <v>0</v>
      </c>
      <c r="Y704" s="178">
        <f t="shared" si="389"/>
        <v>0</v>
      </c>
      <c r="Z704" s="177">
        <f t="shared" si="421"/>
        <v>0</v>
      </c>
      <c r="AA704" s="178">
        <f t="shared" si="390"/>
        <v>0</v>
      </c>
      <c r="AB704" s="177">
        <f t="shared" si="422"/>
        <v>0</v>
      </c>
      <c r="AC704" s="178">
        <f t="shared" si="391"/>
        <v>0</v>
      </c>
      <c r="AD704" s="177">
        <f t="shared" si="423"/>
        <v>0</v>
      </c>
      <c r="AE704" s="179">
        <f t="shared" si="392"/>
        <v>0</v>
      </c>
      <c r="AF704" s="177">
        <f t="shared" si="423"/>
        <v>0</v>
      </c>
      <c r="AG704" s="178">
        <f t="shared" si="393"/>
        <v>0</v>
      </c>
      <c r="AH704" s="220">
        <f t="shared" si="424"/>
        <v>0</v>
      </c>
      <c r="AI704" s="179">
        <f t="shared" si="394"/>
        <v>0</v>
      </c>
      <c r="AJ704" s="177">
        <f t="shared" si="425"/>
        <v>0</v>
      </c>
      <c r="AK704" s="178">
        <f t="shared" si="395"/>
        <v>0</v>
      </c>
      <c r="AL704" s="177">
        <f t="shared" si="426"/>
        <v>0</v>
      </c>
      <c r="AM704" s="178">
        <f t="shared" si="396"/>
        <v>0</v>
      </c>
      <c r="AN704" s="220">
        <f t="shared" si="427"/>
        <v>0</v>
      </c>
      <c r="AO704" s="117">
        <f t="shared" si="397"/>
        <v>0</v>
      </c>
    </row>
    <row r="705" spans="1:41" s="65" customFormat="1" ht="15" customHeight="1" thickBot="1">
      <c r="A705" s="67">
        <v>14</v>
      </c>
      <c r="B705" s="44">
        <v>20245114</v>
      </c>
      <c r="C705" s="45" t="s">
        <v>658</v>
      </c>
      <c r="D705" s="76">
        <v>75</v>
      </c>
      <c r="E705" s="77">
        <v>0.32</v>
      </c>
      <c r="F705" s="57"/>
      <c r="G705" s="77"/>
      <c r="H705" s="70">
        <v>38900.015724294739</v>
      </c>
      <c r="I705" s="70">
        <v>40067.016196023586</v>
      </c>
      <c r="J705" s="71">
        <v>50083.770245029482</v>
      </c>
      <c r="K705" s="246">
        <f t="shared" si="383"/>
        <v>0</v>
      </c>
      <c r="L705" s="240"/>
      <c r="M705" s="73">
        <v>200</v>
      </c>
      <c r="N705" s="180">
        <f t="shared" si="428"/>
        <v>0</v>
      </c>
      <c r="O705" s="178">
        <f t="shared" si="384"/>
        <v>0</v>
      </c>
      <c r="P705" s="177">
        <f t="shared" si="429"/>
        <v>0</v>
      </c>
      <c r="Q705" s="178">
        <f t="shared" si="385"/>
        <v>0</v>
      </c>
      <c r="R705" s="177">
        <f t="shared" si="429"/>
        <v>0</v>
      </c>
      <c r="S705" s="178">
        <f t="shared" si="386"/>
        <v>0</v>
      </c>
      <c r="T705" s="177">
        <f t="shared" si="418"/>
        <v>0</v>
      </c>
      <c r="U705" s="179">
        <f t="shared" si="387"/>
        <v>0</v>
      </c>
      <c r="V705" s="177">
        <f t="shared" si="419"/>
        <v>0</v>
      </c>
      <c r="W705" s="178">
        <f t="shared" si="388"/>
        <v>0</v>
      </c>
      <c r="X705" s="177">
        <f t="shared" si="420"/>
        <v>0</v>
      </c>
      <c r="Y705" s="178">
        <f t="shared" si="389"/>
        <v>0</v>
      </c>
      <c r="Z705" s="177">
        <f t="shared" si="421"/>
        <v>0</v>
      </c>
      <c r="AA705" s="178">
        <f t="shared" si="390"/>
        <v>0</v>
      </c>
      <c r="AB705" s="177">
        <f t="shared" si="422"/>
        <v>0</v>
      </c>
      <c r="AC705" s="178">
        <f t="shared" si="391"/>
        <v>0</v>
      </c>
      <c r="AD705" s="177">
        <f t="shared" si="423"/>
        <v>0</v>
      </c>
      <c r="AE705" s="179">
        <f t="shared" si="392"/>
        <v>0</v>
      </c>
      <c r="AF705" s="177">
        <f t="shared" si="423"/>
        <v>0</v>
      </c>
      <c r="AG705" s="178">
        <f t="shared" si="393"/>
        <v>0</v>
      </c>
      <c r="AH705" s="220">
        <f t="shared" si="424"/>
        <v>0</v>
      </c>
      <c r="AI705" s="179">
        <f t="shared" si="394"/>
        <v>0</v>
      </c>
      <c r="AJ705" s="177">
        <f t="shared" si="425"/>
        <v>0</v>
      </c>
      <c r="AK705" s="178">
        <f t="shared" si="395"/>
        <v>0</v>
      </c>
      <c r="AL705" s="177">
        <f t="shared" si="426"/>
        <v>0</v>
      </c>
      <c r="AM705" s="178">
        <f t="shared" si="396"/>
        <v>0</v>
      </c>
      <c r="AN705" s="220">
        <f t="shared" si="427"/>
        <v>0</v>
      </c>
      <c r="AO705" s="117">
        <f t="shared" si="397"/>
        <v>0</v>
      </c>
    </row>
    <row r="706" spans="1:41" s="139" customFormat="1" ht="15" customHeight="1" thickTop="1">
      <c r="A706" s="151" t="s">
        <v>771</v>
      </c>
      <c r="B706" s="129"/>
      <c r="C706" s="130"/>
      <c r="D706" s="131"/>
      <c r="E706" s="132"/>
      <c r="F706" s="133"/>
      <c r="G706" s="134"/>
      <c r="H706" s="135"/>
      <c r="I706" s="135"/>
      <c r="J706" s="135"/>
      <c r="K706" s="245"/>
      <c r="L706" s="136"/>
      <c r="M706" s="184"/>
      <c r="N706" s="209"/>
      <c r="O706" s="185"/>
      <c r="P706" s="187"/>
      <c r="Q706" s="185"/>
      <c r="R706" s="187"/>
      <c r="S706" s="185"/>
      <c r="T706" s="187"/>
      <c r="U706" s="136"/>
      <c r="V706" s="187"/>
      <c r="W706" s="185"/>
      <c r="X706" s="187"/>
      <c r="Y706" s="185"/>
      <c r="Z706" s="187"/>
      <c r="AA706" s="185"/>
      <c r="AB706" s="187"/>
      <c r="AC706" s="185"/>
      <c r="AD706" s="187"/>
      <c r="AE706" s="136"/>
      <c r="AF706" s="226"/>
      <c r="AG706" s="210"/>
      <c r="AH706" s="209"/>
      <c r="AI706" s="136"/>
      <c r="AJ706" s="226"/>
      <c r="AK706" s="210">
        <f t="shared" si="395"/>
        <v>0</v>
      </c>
      <c r="AL706" s="226"/>
      <c r="AM706" s="210">
        <f t="shared" si="396"/>
        <v>0</v>
      </c>
      <c r="AN706" s="209"/>
      <c r="AO706" s="138">
        <f t="shared" si="397"/>
        <v>0</v>
      </c>
    </row>
    <row r="707" spans="1:41" s="65" customFormat="1" ht="15" customHeight="1">
      <c r="A707" s="60">
        <v>1</v>
      </c>
      <c r="B707" s="40">
        <v>20255101</v>
      </c>
      <c r="C707" s="41" t="s">
        <v>659</v>
      </c>
      <c r="D707" s="78">
        <v>20</v>
      </c>
      <c r="E707" s="79">
        <v>0.18</v>
      </c>
      <c r="F707" s="106"/>
      <c r="G707" s="79"/>
      <c r="H707" s="82">
        <v>5267.1792998874407</v>
      </c>
      <c r="I707" s="82">
        <v>5425.1946788840642</v>
      </c>
      <c r="J707" s="83">
        <v>6781.4933486050795</v>
      </c>
      <c r="K707" s="242">
        <f t="shared" si="383"/>
        <v>0</v>
      </c>
      <c r="L707" s="237"/>
      <c r="M707" s="84">
        <v>200</v>
      </c>
      <c r="N707" s="175">
        <f t="shared" si="428"/>
        <v>0</v>
      </c>
      <c r="O707" s="178">
        <f t="shared" si="384"/>
        <v>0</v>
      </c>
      <c r="P707" s="177">
        <f t="shared" si="429"/>
        <v>0</v>
      </c>
      <c r="Q707" s="178">
        <f t="shared" si="385"/>
        <v>0</v>
      </c>
      <c r="R707" s="177">
        <f t="shared" si="429"/>
        <v>0</v>
      </c>
      <c r="S707" s="178">
        <f t="shared" si="386"/>
        <v>0</v>
      </c>
      <c r="T707" s="177">
        <f t="shared" ref="T707:T720" si="430">U707/1.1</f>
        <v>0</v>
      </c>
      <c r="U707" s="179">
        <f t="shared" si="387"/>
        <v>0</v>
      </c>
      <c r="V707" s="177">
        <f t="shared" ref="V707:V720" si="431">W707/1.1</f>
        <v>0</v>
      </c>
      <c r="W707" s="178">
        <f t="shared" si="388"/>
        <v>0</v>
      </c>
      <c r="X707" s="177">
        <f t="shared" ref="X707:X720" si="432">Y707/1.1</f>
        <v>0</v>
      </c>
      <c r="Y707" s="178">
        <f t="shared" si="389"/>
        <v>0</v>
      </c>
      <c r="Z707" s="177">
        <f t="shared" ref="Z707:Z720" si="433">AA707/1.1</f>
        <v>0</v>
      </c>
      <c r="AA707" s="178">
        <f t="shared" si="390"/>
        <v>0</v>
      </c>
      <c r="AB707" s="177">
        <f t="shared" ref="AB707:AB720" si="434">AC707/1.1</f>
        <v>0</v>
      </c>
      <c r="AC707" s="178">
        <f t="shared" si="391"/>
        <v>0</v>
      </c>
      <c r="AD707" s="177">
        <f t="shared" ref="AD707:AF720" si="435">AE707/1.1</f>
        <v>0</v>
      </c>
      <c r="AE707" s="179">
        <f t="shared" si="392"/>
        <v>0</v>
      </c>
      <c r="AF707" s="177">
        <f t="shared" si="435"/>
        <v>0</v>
      </c>
      <c r="AG707" s="178">
        <f t="shared" si="393"/>
        <v>0</v>
      </c>
      <c r="AH707" s="220">
        <f t="shared" ref="AH707:AH720" si="436">AI707/1.1</f>
        <v>0</v>
      </c>
      <c r="AI707" s="179">
        <f t="shared" si="394"/>
        <v>0</v>
      </c>
      <c r="AJ707" s="177">
        <f t="shared" ref="AJ707:AJ720" si="437">AK707/1.1</f>
        <v>0</v>
      </c>
      <c r="AK707" s="178">
        <f t="shared" si="395"/>
        <v>0</v>
      </c>
      <c r="AL707" s="177">
        <f t="shared" ref="AL707:AL720" si="438">AM707/1.1</f>
        <v>0</v>
      </c>
      <c r="AM707" s="178">
        <f t="shared" si="396"/>
        <v>0</v>
      </c>
      <c r="AN707" s="220">
        <f t="shared" ref="AN707:AN720" si="439">AO707/1.1</f>
        <v>0</v>
      </c>
      <c r="AO707" s="117">
        <f t="shared" si="397"/>
        <v>0</v>
      </c>
    </row>
    <row r="708" spans="1:41" s="65" customFormat="1" ht="15" customHeight="1">
      <c r="A708" s="66">
        <v>2</v>
      </c>
      <c r="B708" s="42">
        <v>20255102</v>
      </c>
      <c r="C708" s="43" t="s">
        <v>660</v>
      </c>
      <c r="D708" s="74">
        <v>24</v>
      </c>
      <c r="E708" s="75">
        <v>0.18</v>
      </c>
      <c r="F708" s="55"/>
      <c r="G708" s="75"/>
      <c r="H708" s="63">
        <v>6105.1242447973418</v>
      </c>
      <c r="I708" s="63">
        <v>6288.2779721412626</v>
      </c>
      <c r="J708" s="64">
        <v>7860.3474651765782</v>
      </c>
      <c r="K708" s="243">
        <f t="shared" si="383"/>
        <v>0</v>
      </c>
      <c r="L708" s="238"/>
      <c r="M708" s="72">
        <v>200</v>
      </c>
      <c r="N708" s="175">
        <f t="shared" si="428"/>
        <v>0</v>
      </c>
      <c r="O708" s="178">
        <f t="shared" si="384"/>
        <v>0</v>
      </c>
      <c r="P708" s="177">
        <f t="shared" si="429"/>
        <v>0</v>
      </c>
      <c r="Q708" s="178">
        <f t="shared" si="385"/>
        <v>0</v>
      </c>
      <c r="R708" s="177">
        <f t="shared" si="429"/>
        <v>0</v>
      </c>
      <c r="S708" s="178">
        <f t="shared" si="386"/>
        <v>0</v>
      </c>
      <c r="T708" s="177">
        <f t="shared" si="430"/>
        <v>0</v>
      </c>
      <c r="U708" s="179">
        <f t="shared" si="387"/>
        <v>0</v>
      </c>
      <c r="V708" s="177">
        <f t="shared" si="431"/>
        <v>0</v>
      </c>
      <c r="W708" s="178">
        <f t="shared" si="388"/>
        <v>0</v>
      </c>
      <c r="X708" s="177">
        <f t="shared" si="432"/>
        <v>0</v>
      </c>
      <c r="Y708" s="178">
        <f t="shared" si="389"/>
        <v>0</v>
      </c>
      <c r="Z708" s="177">
        <f t="shared" si="433"/>
        <v>0</v>
      </c>
      <c r="AA708" s="178">
        <f t="shared" si="390"/>
        <v>0</v>
      </c>
      <c r="AB708" s="177">
        <f t="shared" si="434"/>
        <v>0</v>
      </c>
      <c r="AC708" s="178">
        <f t="shared" si="391"/>
        <v>0</v>
      </c>
      <c r="AD708" s="177">
        <f t="shared" si="435"/>
        <v>0</v>
      </c>
      <c r="AE708" s="179">
        <f t="shared" si="392"/>
        <v>0</v>
      </c>
      <c r="AF708" s="177">
        <f t="shared" si="435"/>
        <v>0</v>
      </c>
      <c r="AG708" s="178">
        <f t="shared" si="393"/>
        <v>0</v>
      </c>
      <c r="AH708" s="220">
        <f t="shared" si="436"/>
        <v>0</v>
      </c>
      <c r="AI708" s="179">
        <f t="shared" si="394"/>
        <v>0</v>
      </c>
      <c r="AJ708" s="177">
        <f t="shared" si="437"/>
        <v>0</v>
      </c>
      <c r="AK708" s="178">
        <f t="shared" si="395"/>
        <v>0</v>
      </c>
      <c r="AL708" s="177">
        <f t="shared" si="438"/>
        <v>0</v>
      </c>
      <c r="AM708" s="178">
        <f t="shared" si="396"/>
        <v>0</v>
      </c>
      <c r="AN708" s="220">
        <f t="shared" si="439"/>
        <v>0</v>
      </c>
      <c r="AO708" s="117">
        <f t="shared" si="397"/>
        <v>0</v>
      </c>
    </row>
    <row r="709" spans="1:41" s="65" customFormat="1" ht="15" customHeight="1">
      <c r="A709" s="66">
        <v>3</v>
      </c>
      <c r="B709" s="42">
        <v>20255103</v>
      </c>
      <c r="C709" s="43" t="s">
        <v>661</v>
      </c>
      <c r="D709" s="74">
        <v>30</v>
      </c>
      <c r="E709" s="75">
        <v>0.18</v>
      </c>
      <c r="F709" s="55"/>
      <c r="G709" s="75"/>
      <c r="H709" s="63">
        <v>7346.1812243603727</v>
      </c>
      <c r="I709" s="63">
        <v>7566.566661091184</v>
      </c>
      <c r="J709" s="64">
        <v>9458.2083263639797</v>
      </c>
      <c r="K709" s="243">
        <f t="shared" si="383"/>
        <v>0</v>
      </c>
      <c r="L709" s="238"/>
      <c r="M709" s="72">
        <v>200</v>
      </c>
      <c r="N709" s="175">
        <f t="shared" si="428"/>
        <v>0</v>
      </c>
      <c r="O709" s="178">
        <f t="shared" si="384"/>
        <v>0</v>
      </c>
      <c r="P709" s="177">
        <f t="shared" si="429"/>
        <v>0</v>
      </c>
      <c r="Q709" s="178">
        <f t="shared" si="385"/>
        <v>0</v>
      </c>
      <c r="R709" s="177">
        <f t="shared" si="429"/>
        <v>0</v>
      </c>
      <c r="S709" s="178">
        <f t="shared" si="386"/>
        <v>0</v>
      </c>
      <c r="T709" s="177">
        <f t="shared" si="430"/>
        <v>0</v>
      </c>
      <c r="U709" s="179">
        <f t="shared" si="387"/>
        <v>0</v>
      </c>
      <c r="V709" s="177">
        <f t="shared" si="431"/>
        <v>0</v>
      </c>
      <c r="W709" s="178">
        <f t="shared" si="388"/>
        <v>0</v>
      </c>
      <c r="X709" s="177">
        <f t="shared" si="432"/>
        <v>0</v>
      </c>
      <c r="Y709" s="178">
        <f t="shared" si="389"/>
        <v>0</v>
      </c>
      <c r="Z709" s="177">
        <f t="shared" si="433"/>
        <v>0</v>
      </c>
      <c r="AA709" s="178">
        <f t="shared" si="390"/>
        <v>0</v>
      </c>
      <c r="AB709" s="177">
        <f t="shared" si="434"/>
        <v>0</v>
      </c>
      <c r="AC709" s="178">
        <f t="shared" si="391"/>
        <v>0</v>
      </c>
      <c r="AD709" s="177">
        <f t="shared" si="435"/>
        <v>0</v>
      </c>
      <c r="AE709" s="179">
        <f t="shared" si="392"/>
        <v>0</v>
      </c>
      <c r="AF709" s="177">
        <f t="shared" si="435"/>
        <v>0</v>
      </c>
      <c r="AG709" s="178">
        <f t="shared" si="393"/>
        <v>0</v>
      </c>
      <c r="AH709" s="220">
        <f t="shared" si="436"/>
        <v>0</v>
      </c>
      <c r="AI709" s="179">
        <f t="shared" si="394"/>
        <v>0</v>
      </c>
      <c r="AJ709" s="177">
        <f t="shared" si="437"/>
        <v>0</v>
      </c>
      <c r="AK709" s="178">
        <f t="shared" si="395"/>
        <v>0</v>
      </c>
      <c r="AL709" s="177">
        <f t="shared" si="438"/>
        <v>0</v>
      </c>
      <c r="AM709" s="178">
        <f t="shared" si="396"/>
        <v>0</v>
      </c>
      <c r="AN709" s="220">
        <f t="shared" si="439"/>
        <v>0</v>
      </c>
      <c r="AO709" s="117">
        <f t="shared" si="397"/>
        <v>0</v>
      </c>
    </row>
    <row r="710" spans="1:41" s="65" customFormat="1" ht="15" customHeight="1">
      <c r="A710" s="66">
        <v>4</v>
      </c>
      <c r="B710" s="42">
        <v>20255104</v>
      </c>
      <c r="C710" s="43" t="s">
        <v>662</v>
      </c>
      <c r="D710" s="74">
        <v>40</v>
      </c>
      <c r="E710" s="75">
        <v>0.18</v>
      </c>
      <c r="F710" s="55"/>
      <c r="G710" s="75"/>
      <c r="H710" s="63">
        <v>9375.7496702854623</v>
      </c>
      <c r="I710" s="63">
        <v>9657.0221603940263</v>
      </c>
      <c r="J710" s="64">
        <v>12071.277700492532</v>
      </c>
      <c r="K710" s="243">
        <f t="shared" si="383"/>
        <v>0</v>
      </c>
      <c r="L710" s="238"/>
      <c r="M710" s="72">
        <v>200</v>
      </c>
      <c r="N710" s="175">
        <f t="shared" si="428"/>
        <v>0</v>
      </c>
      <c r="O710" s="178">
        <f t="shared" si="384"/>
        <v>0</v>
      </c>
      <c r="P710" s="177">
        <f t="shared" si="429"/>
        <v>0</v>
      </c>
      <c r="Q710" s="178">
        <f t="shared" si="385"/>
        <v>0</v>
      </c>
      <c r="R710" s="177">
        <f t="shared" si="429"/>
        <v>0</v>
      </c>
      <c r="S710" s="178">
        <f t="shared" si="386"/>
        <v>0</v>
      </c>
      <c r="T710" s="177">
        <f t="shared" si="430"/>
        <v>0</v>
      </c>
      <c r="U710" s="179">
        <f t="shared" si="387"/>
        <v>0</v>
      </c>
      <c r="V710" s="177">
        <f t="shared" si="431"/>
        <v>0</v>
      </c>
      <c r="W710" s="178">
        <f t="shared" si="388"/>
        <v>0</v>
      </c>
      <c r="X710" s="177">
        <f t="shared" si="432"/>
        <v>0</v>
      </c>
      <c r="Y710" s="178">
        <f t="shared" si="389"/>
        <v>0</v>
      </c>
      <c r="Z710" s="177">
        <f t="shared" si="433"/>
        <v>0</v>
      </c>
      <c r="AA710" s="178">
        <f t="shared" si="390"/>
        <v>0</v>
      </c>
      <c r="AB710" s="177">
        <f t="shared" si="434"/>
        <v>0</v>
      </c>
      <c r="AC710" s="178">
        <f t="shared" si="391"/>
        <v>0</v>
      </c>
      <c r="AD710" s="177">
        <f t="shared" si="435"/>
        <v>0</v>
      </c>
      <c r="AE710" s="179">
        <f t="shared" si="392"/>
        <v>0</v>
      </c>
      <c r="AF710" s="177">
        <f t="shared" si="435"/>
        <v>0</v>
      </c>
      <c r="AG710" s="178">
        <f t="shared" si="393"/>
        <v>0</v>
      </c>
      <c r="AH710" s="220">
        <f t="shared" si="436"/>
        <v>0</v>
      </c>
      <c r="AI710" s="179">
        <f t="shared" si="394"/>
        <v>0</v>
      </c>
      <c r="AJ710" s="177">
        <f t="shared" si="437"/>
        <v>0</v>
      </c>
      <c r="AK710" s="178">
        <f t="shared" si="395"/>
        <v>0</v>
      </c>
      <c r="AL710" s="177">
        <f t="shared" si="438"/>
        <v>0</v>
      </c>
      <c r="AM710" s="178">
        <f t="shared" si="396"/>
        <v>0</v>
      </c>
      <c r="AN710" s="220">
        <f t="shared" si="439"/>
        <v>0</v>
      </c>
      <c r="AO710" s="117">
        <f t="shared" si="397"/>
        <v>0</v>
      </c>
    </row>
    <row r="711" spans="1:41" s="65" customFormat="1" ht="15" customHeight="1">
      <c r="A711" s="66">
        <v>5</v>
      </c>
      <c r="B711" s="42">
        <v>20255105</v>
      </c>
      <c r="C711" s="43" t="s">
        <v>662</v>
      </c>
      <c r="D711" s="74">
        <v>32</v>
      </c>
      <c r="E711" s="75">
        <v>0.2</v>
      </c>
      <c r="F711" s="55"/>
      <c r="G711" s="75"/>
      <c r="H711" s="63">
        <v>9286.8713271897068</v>
      </c>
      <c r="I711" s="63">
        <v>9565.4774670053976</v>
      </c>
      <c r="J711" s="64">
        <v>11956.846833756746</v>
      </c>
      <c r="K711" s="243">
        <f t="shared" si="383"/>
        <v>0</v>
      </c>
      <c r="L711" s="238"/>
      <c r="M711" s="72">
        <v>200</v>
      </c>
      <c r="N711" s="175">
        <f t="shared" si="428"/>
        <v>0</v>
      </c>
      <c r="O711" s="178">
        <f t="shared" si="384"/>
        <v>0</v>
      </c>
      <c r="P711" s="177">
        <f t="shared" si="429"/>
        <v>0</v>
      </c>
      <c r="Q711" s="178">
        <f t="shared" si="385"/>
        <v>0</v>
      </c>
      <c r="R711" s="177">
        <f t="shared" si="429"/>
        <v>0</v>
      </c>
      <c r="S711" s="178">
        <f t="shared" si="386"/>
        <v>0</v>
      </c>
      <c r="T711" s="177">
        <f t="shared" si="430"/>
        <v>0</v>
      </c>
      <c r="U711" s="179">
        <f t="shared" si="387"/>
        <v>0</v>
      </c>
      <c r="V711" s="177">
        <f t="shared" si="431"/>
        <v>0</v>
      </c>
      <c r="W711" s="178">
        <f t="shared" si="388"/>
        <v>0</v>
      </c>
      <c r="X711" s="177">
        <f t="shared" si="432"/>
        <v>0</v>
      </c>
      <c r="Y711" s="178">
        <f t="shared" si="389"/>
        <v>0</v>
      </c>
      <c r="Z711" s="177">
        <f t="shared" si="433"/>
        <v>0</v>
      </c>
      <c r="AA711" s="178">
        <f t="shared" si="390"/>
        <v>0</v>
      </c>
      <c r="AB711" s="177">
        <f t="shared" si="434"/>
        <v>0</v>
      </c>
      <c r="AC711" s="178">
        <f t="shared" si="391"/>
        <v>0</v>
      </c>
      <c r="AD711" s="177">
        <f t="shared" si="435"/>
        <v>0</v>
      </c>
      <c r="AE711" s="179">
        <f t="shared" si="392"/>
        <v>0</v>
      </c>
      <c r="AF711" s="177">
        <f t="shared" si="435"/>
        <v>0</v>
      </c>
      <c r="AG711" s="178">
        <f t="shared" si="393"/>
        <v>0</v>
      </c>
      <c r="AH711" s="220">
        <f t="shared" si="436"/>
        <v>0</v>
      </c>
      <c r="AI711" s="179">
        <f t="shared" si="394"/>
        <v>0</v>
      </c>
      <c r="AJ711" s="177">
        <f t="shared" si="437"/>
        <v>0</v>
      </c>
      <c r="AK711" s="178">
        <f t="shared" si="395"/>
        <v>0</v>
      </c>
      <c r="AL711" s="177">
        <f t="shared" si="438"/>
        <v>0</v>
      </c>
      <c r="AM711" s="178">
        <f t="shared" si="396"/>
        <v>0</v>
      </c>
      <c r="AN711" s="220">
        <f t="shared" si="439"/>
        <v>0</v>
      </c>
      <c r="AO711" s="117">
        <f t="shared" si="397"/>
        <v>0</v>
      </c>
    </row>
    <row r="712" spans="1:41" s="65" customFormat="1" ht="15" customHeight="1">
      <c r="A712" s="66">
        <v>6</v>
      </c>
      <c r="B712" s="42">
        <v>20255106</v>
      </c>
      <c r="C712" s="43" t="s">
        <v>663</v>
      </c>
      <c r="D712" s="74">
        <v>50</v>
      </c>
      <c r="E712" s="75">
        <v>0.18</v>
      </c>
      <c r="F712" s="55"/>
      <c r="G712" s="75"/>
      <c r="H712" s="63">
        <v>11612.107789056343</v>
      </c>
      <c r="I712" s="63">
        <v>11960.471022728034</v>
      </c>
      <c r="J712" s="64">
        <v>14950.588778410041</v>
      </c>
      <c r="K712" s="243">
        <f t="shared" si="383"/>
        <v>0</v>
      </c>
      <c r="L712" s="238"/>
      <c r="M712" s="72">
        <v>200</v>
      </c>
      <c r="N712" s="175">
        <f t="shared" si="428"/>
        <v>0</v>
      </c>
      <c r="O712" s="178">
        <f t="shared" si="384"/>
        <v>0</v>
      </c>
      <c r="P712" s="177">
        <f t="shared" si="429"/>
        <v>0</v>
      </c>
      <c r="Q712" s="178">
        <f t="shared" si="385"/>
        <v>0</v>
      </c>
      <c r="R712" s="177">
        <f t="shared" si="429"/>
        <v>0</v>
      </c>
      <c r="S712" s="178">
        <f t="shared" si="386"/>
        <v>0</v>
      </c>
      <c r="T712" s="177">
        <f t="shared" si="430"/>
        <v>0</v>
      </c>
      <c r="U712" s="179">
        <f t="shared" si="387"/>
        <v>0</v>
      </c>
      <c r="V712" s="177">
        <f t="shared" si="431"/>
        <v>0</v>
      </c>
      <c r="W712" s="178">
        <f t="shared" si="388"/>
        <v>0</v>
      </c>
      <c r="X712" s="177">
        <f t="shared" si="432"/>
        <v>0</v>
      </c>
      <c r="Y712" s="178">
        <f t="shared" si="389"/>
        <v>0</v>
      </c>
      <c r="Z712" s="177">
        <f t="shared" si="433"/>
        <v>0</v>
      </c>
      <c r="AA712" s="178">
        <f t="shared" si="390"/>
        <v>0</v>
      </c>
      <c r="AB712" s="177">
        <f t="shared" si="434"/>
        <v>0</v>
      </c>
      <c r="AC712" s="178">
        <f t="shared" si="391"/>
        <v>0</v>
      </c>
      <c r="AD712" s="177">
        <f t="shared" si="435"/>
        <v>0</v>
      </c>
      <c r="AE712" s="179">
        <f t="shared" si="392"/>
        <v>0</v>
      </c>
      <c r="AF712" s="177">
        <f t="shared" si="435"/>
        <v>0</v>
      </c>
      <c r="AG712" s="178">
        <f t="shared" si="393"/>
        <v>0</v>
      </c>
      <c r="AH712" s="220">
        <f t="shared" si="436"/>
        <v>0</v>
      </c>
      <c r="AI712" s="179">
        <f t="shared" si="394"/>
        <v>0</v>
      </c>
      <c r="AJ712" s="177">
        <f t="shared" si="437"/>
        <v>0</v>
      </c>
      <c r="AK712" s="178">
        <f t="shared" si="395"/>
        <v>0</v>
      </c>
      <c r="AL712" s="177">
        <f t="shared" si="438"/>
        <v>0</v>
      </c>
      <c r="AM712" s="178">
        <f t="shared" si="396"/>
        <v>0</v>
      </c>
      <c r="AN712" s="220">
        <f t="shared" si="439"/>
        <v>0</v>
      </c>
      <c r="AO712" s="117">
        <f t="shared" si="397"/>
        <v>0</v>
      </c>
    </row>
    <row r="713" spans="1:41" s="65" customFormat="1" ht="15" customHeight="1">
      <c r="A713" s="66">
        <v>7</v>
      </c>
      <c r="B713" s="42">
        <v>20255107</v>
      </c>
      <c r="C713" s="43" t="s">
        <v>664</v>
      </c>
      <c r="D713" s="74">
        <v>48</v>
      </c>
      <c r="E713" s="75">
        <v>0.2</v>
      </c>
      <c r="F713" s="55"/>
      <c r="G713" s="75"/>
      <c r="H713" s="63">
        <v>13542.212804213477</v>
      </c>
      <c r="I713" s="63">
        <v>13948.479188339881</v>
      </c>
      <c r="J713" s="64">
        <v>17435.598985424851</v>
      </c>
      <c r="K713" s="243">
        <f t="shared" si="383"/>
        <v>0</v>
      </c>
      <c r="L713" s="238"/>
      <c r="M713" s="72">
        <v>200</v>
      </c>
      <c r="N713" s="175">
        <f t="shared" si="428"/>
        <v>0</v>
      </c>
      <c r="O713" s="178">
        <f t="shared" si="384"/>
        <v>0</v>
      </c>
      <c r="P713" s="177">
        <f t="shared" si="429"/>
        <v>0</v>
      </c>
      <c r="Q713" s="178">
        <f t="shared" si="385"/>
        <v>0</v>
      </c>
      <c r="R713" s="177">
        <f t="shared" si="429"/>
        <v>0</v>
      </c>
      <c r="S713" s="178">
        <f t="shared" si="386"/>
        <v>0</v>
      </c>
      <c r="T713" s="177">
        <f t="shared" si="430"/>
        <v>0</v>
      </c>
      <c r="U713" s="179">
        <f t="shared" si="387"/>
        <v>0</v>
      </c>
      <c r="V713" s="177">
        <f t="shared" si="431"/>
        <v>0</v>
      </c>
      <c r="W713" s="178">
        <f t="shared" si="388"/>
        <v>0</v>
      </c>
      <c r="X713" s="177">
        <f t="shared" si="432"/>
        <v>0</v>
      </c>
      <c r="Y713" s="178">
        <f t="shared" si="389"/>
        <v>0</v>
      </c>
      <c r="Z713" s="177">
        <f t="shared" si="433"/>
        <v>0</v>
      </c>
      <c r="AA713" s="178">
        <f t="shared" si="390"/>
        <v>0</v>
      </c>
      <c r="AB713" s="177">
        <f t="shared" si="434"/>
        <v>0</v>
      </c>
      <c r="AC713" s="178">
        <f t="shared" si="391"/>
        <v>0</v>
      </c>
      <c r="AD713" s="177">
        <f t="shared" si="435"/>
        <v>0</v>
      </c>
      <c r="AE713" s="179">
        <f t="shared" si="392"/>
        <v>0</v>
      </c>
      <c r="AF713" s="177">
        <f t="shared" si="435"/>
        <v>0</v>
      </c>
      <c r="AG713" s="178">
        <f t="shared" si="393"/>
        <v>0</v>
      </c>
      <c r="AH713" s="220">
        <f t="shared" si="436"/>
        <v>0</v>
      </c>
      <c r="AI713" s="179">
        <f t="shared" si="394"/>
        <v>0</v>
      </c>
      <c r="AJ713" s="177">
        <f t="shared" si="437"/>
        <v>0</v>
      </c>
      <c r="AK713" s="178">
        <f t="shared" si="395"/>
        <v>0</v>
      </c>
      <c r="AL713" s="177">
        <f t="shared" si="438"/>
        <v>0</v>
      </c>
      <c r="AM713" s="178">
        <f t="shared" si="396"/>
        <v>0</v>
      </c>
      <c r="AN713" s="220">
        <f t="shared" si="439"/>
        <v>0</v>
      </c>
      <c r="AO713" s="117">
        <f t="shared" si="397"/>
        <v>0</v>
      </c>
    </row>
    <row r="714" spans="1:41" s="65" customFormat="1" ht="15" customHeight="1">
      <c r="A714" s="66">
        <v>8</v>
      </c>
      <c r="B714" s="42">
        <v>20255108</v>
      </c>
      <c r="C714" s="43" t="s">
        <v>664</v>
      </c>
      <c r="D714" s="74">
        <v>30</v>
      </c>
      <c r="E714" s="75">
        <v>0.25</v>
      </c>
      <c r="F714" s="55"/>
      <c r="G714" s="75"/>
      <c r="H714" s="63">
        <v>13264.981085457151</v>
      </c>
      <c r="I714" s="63">
        <v>13662.930518020867</v>
      </c>
      <c r="J714" s="64">
        <v>17078.663147526084</v>
      </c>
      <c r="K714" s="243">
        <f t="shared" si="383"/>
        <v>0</v>
      </c>
      <c r="L714" s="238"/>
      <c r="M714" s="72">
        <v>200</v>
      </c>
      <c r="N714" s="175">
        <f t="shared" si="428"/>
        <v>0</v>
      </c>
      <c r="O714" s="178">
        <f t="shared" si="384"/>
        <v>0</v>
      </c>
      <c r="P714" s="177">
        <f t="shared" si="429"/>
        <v>0</v>
      </c>
      <c r="Q714" s="178">
        <f t="shared" si="385"/>
        <v>0</v>
      </c>
      <c r="R714" s="177">
        <f t="shared" si="429"/>
        <v>0</v>
      </c>
      <c r="S714" s="178">
        <f t="shared" si="386"/>
        <v>0</v>
      </c>
      <c r="T714" s="177">
        <f t="shared" si="430"/>
        <v>0</v>
      </c>
      <c r="U714" s="179">
        <f t="shared" si="387"/>
        <v>0</v>
      </c>
      <c r="V714" s="177">
        <f t="shared" si="431"/>
        <v>0</v>
      </c>
      <c r="W714" s="178">
        <f t="shared" si="388"/>
        <v>0</v>
      </c>
      <c r="X714" s="177">
        <f t="shared" si="432"/>
        <v>0</v>
      </c>
      <c r="Y714" s="178">
        <f t="shared" si="389"/>
        <v>0</v>
      </c>
      <c r="Z714" s="177">
        <f t="shared" si="433"/>
        <v>0</v>
      </c>
      <c r="AA714" s="178">
        <f t="shared" si="390"/>
        <v>0</v>
      </c>
      <c r="AB714" s="177">
        <f t="shared" si="434"/>
        <v>0</v>
      </c>
      <c r="AC714" s="178">
        <f t="shared" si="391"/>
        <v>0</v>
      </c>
      <c r="AD714" s="177">
        <f t="shared" si="435"/>
        <v>0</v>
      </c>
      <c r="AE714" s="179">
        <f t="shared" si="392"/>
        <v>0</v>
      </c>
      <c r="AF714" s="177">
        <f t="shared" si="435"/>
        <v>0</v>
      </c>
      <c r="AG714" s="178">
        <f t="shared" si="393"/>
        <v>0</v>
      </c>
      <c r="AH714" s="220">
        <f t="shared" si="436"/>
        <v>0</v>
      </c>
      <c r="AI714" s="179">
        <f t="shared" si="394"/>
        <v>0</v>
      </c>
      <c r="AJ714" s="177">
        <f t="shared" si="437"/>
        <v>0</v>
      </c>
      <c r="AK714" s="178">
        <f t="shared" si="395"/>
        <v>0</v>
      </c>
      <c r="AL714" s="177">
        <f t="shared" si="438"/>
        <v>0</v>
      </c>
      <c r="AM714" s="178">
        <f t="shared" si="396"/>
        <v>0</v>
      </c>
      <c r="AN714" s="220">
        <f t="shared" si="439"/>
        <v>0</v>
      </c>
      <c r="AO714" s="117">
        <f t="shared" si="397"/>
        <v>0</v>
      </c>
    </row>
    <row r="715" spans="1:41" s="65" customFormat="1" ht="15" customHeight="1">
      <c r="A715" s="66">
        <v>9</v>
      </c>
      <c r="B715" s="42">
        <v>20255109</v>
      </c>
      <c r="C715" s="43" t="s">
        <v>665</v>
      </c>
      <c r="D715" s="74">
        <v>65</v>
      </c>
      <c r="E715" s="75">
        <v>0.2</v>
      </c>
      <c r="F715" s="55"/>
      <c r="G715" s="75"/>
      <c r="H715" s="63">
        <v>17707.432363308038</v>
      </c>
      <c r="I715" s="63">
        <v>18238.65533420728</v>
      </c>
      <c r="J715" s="64">
        <v>22798.319167759098</v>
      </c>
      <c r="K715" s="243">
        <f t="shared" ref="K715:K778" si="440">L715/1.1</f>
        <v>0</v>
      </c>
      <c r="L715" s="238"/>
      <c r="M715" s="72">
        <v>200</v>
      </c>
      <c r="N715" s="175">
        <f t="shared" si="428"/>
        <v>0</v>
      </c>
      <c r="O715" s="178">
        <f t="shared" si="384"/>
        <v>0</v>
      </c>
      <c r="P715" s="177">
        <f t="shared" si="429"/>
        <v>0</v>
      </c>
      <c r="Q715" s="178">
        <f t="shared" si="385"/>
        <v>0</v>
      </c>
      <c r="R715" s="177">
        <f t="shared" si="429"/>
        <v>0</v>
      </c>
      <c r="S715" s="178">
        <f t="shared" si="386"/>
        <v>0</v>
      </c>
      <c r="T715" s="177">
        <f t="shared" si="430"/>
        <v>0</v>
      </c>
      <c r="U715" s="179">
        <f t="shared" si="387"/>
        <v>0</v>
      </c>
      <c r="V715" s="177">
        <f t="shared" si="431"/>
        <v>0</v>
      </c>
      <c r="W715" s="178">
        <f t="shared" si="388"/>
        <v>0</v>
      </c>
      <c r="X715" s="177">
        <f t="shared" si="432"/>
        <v>0</v>
      </c>
      <c r="Y715" s="178">
        <f t="shared" si="389"/>
        <v>0</v>
      </c>
      <c r="Z715" s="177">
        <f t="shared" si="433"/>
        <v>0</v>
      </c>
      <c r="AA715" s="178">
        <f t="shared" si="390"/>
        <v>0</v>
      </c>
      <c r="AB715" s="177">
        <f t="shared" si="434"/>
        <v>0</v>
      </c>
      <c r="AC715" s="178">
        <f t="shared" si="391"/>
        <v>0</v>
      </c>
      <c r="AD715" s="177">
        <f t="shared" si="435"/>
        <v>0</v>
      </c>
      <c r="AE715" s="179">
        <f t="shared" si="392"/>
        <v>0</v>
      </c>
      <c r="AF715" s="177">
        <f t="shared" si="435"/>
        <v>0</v>
      </c>
      <c r="AG715" s="178">
        <f t="shared" si="393"/>
        <v>0</v>
      </c>
      <c r="AH715" s="220">
        <f t="shared" si="436"/>
        <v>0</v>
      </c>
      <c r="AI715" s="179">
        <f t="shared" si="394"/>
        <v>0</v>
      </c>
      <c r="AJ715" s="177">
        <f t="shared" si="437"/>
        <v>0</v>
      </c>
      <c r="AK715" s="178">
        <f t="shared" si="395"/>
        <v>0</v>
      </c>
      <c r="AL715" s="177">
        <f t="shared" si="438"/>
        <v>0</v>
      </c>
      <c r="AM715" s="178">
        <f t="shared" si="396"/>
        <v>0</v>
      </c>
      <c r="AN715" s="220">
        <f t="shared" si="439"/>
        <v>0</v>
      </c>
      <c r="AO715" s="117">
        <f t="shared" si="397"/>
        <v>0</v>
      </c>
    </row>
    <row r="716" spans="1:41" s="65" customFormat="1" ht="15" customHeight="1">
      <c r="A716" s="66">
        <v>10</v>
      </c>
      <c r="B716" s="42">
        <v>20255110</v>
      </c>
      <c r="C716" s="43" t="s">
        <v>666</v>
      </c>
      <c r="D716" s="74">
        <v>50</v>
      </c>
      <c r="E716" s="75">
        <v>0.25</v>
      </c>
      <c r="F716" s="55"/>
      <c r="G716" s="75"/>
      <c r="H716" s="63">
        <v>21387.068203196803</v>
      </c>
      <c r="I716" s="63">
        <v>22028.680249292709</v>
      </c>
      <c r="J716" s="64">
        <v>27535.850311615886</v>
      </c>
      <c r="K716" s="243">
        <f t="shared" si="440"/>
        <v>0</v>
      </c>
      <c r="L716" s="238"/>
      <c r="M716" s="72">
        <v>200</v>
      </c>
      <c r="N716" s="175">
        <f t="shared" si="428"/>
        <v>0</v>
      </c>
      <c r="O716" s="178">
        <f t="shared" ref="O716:O779" si="441">L716-L716*10/100</f>
        <v>0</v>
      </c>
      <c r="P716" s="177">
        <f t="shared" si="429"/>
        <v>0</v>
      </c>
      <c r="Q716" s="178">
        <f t="shared" ref="Q716:Q779" si="442">L716-L716*11/100</f>
        <v>0</v>
      </c>
      <c r="R716" s="177">
        <f t="shared" si="429"/>
        <v>0</v>
      </c>
      <c r="S716" s="178">
        <f t="shared" ref="S716:S779" si="443">L716-L716*12/100</f>
        <v>0</v>
      </c>
      <c r="T716" s="177">
        <f t="shared" si="430"/>
        <v>0</v>
      </c>
      <c r="U716" s="179">
        <f t="shared" ref="U716:U779" si="444">L716-L716*13/100</f>
        <v>0</v>
      </c>
      <c r="V716" s="177">
        <f t="shared" si="431"/>
        <v>0</v>
      </c>
      <c r="W716" s="178">
        <f t="shared" ref="W716:W779" si="445">L716-L716*14/100</f>
        <v>0</v>
      </c>
      <c r="X716" s="177">
        <f t="shared" si="432"/>
        <v>0</v>
      </c>
      <c r="Y716" s="178">
        <f t="shared" ref="Y716:Y779" si="446">L716-L716*15/100</f>
        <v>0</v>
      </c>
      <c r="Z716" s="177">
        <f t="shared" si="433"/>
        <v>0</v>
      </c>
      <c r="AA716" s="178">
        <f t="shared" ref="AA716:AA779" si="447">L716-L716*16/100</f>
        <v>0</v>
      </c>
      <c r="AB716" s="177">
        <f t="shared" si="434"/>
        <v>0</v>
      </c>
      <c r="AC716" s="178">
        <f t="shared" ref="AC716:AC779" si="448">L716-L716*17/100</f>
        <v>0</v>
      </c>
      <c r="AD716" s="177">
        <f t="shared" si="435"/>
        <v>0</v>
      </c>
      <c r="AE716" s="179">
        <f t="shared" ref="AE716:AE779" si="449">L716-L716*18/100</f>
        <v>0</v>
      </c>
      <c r="AF716" s="177">
        <f t="shared" si="435"/>
        <v>0</v>
      </c>
      <c r="AG716" s="178">
        <f t="shared" ref="AG716:AG779" si="450">L716-L716*19/100</f>
        <v>0</v>
      </c>
      <c r="AH716" s="220">
        <f t="shared" si="436"/>
        <v>0</v>
      </c>
      <c r="AI716" s="179">
        <f t="shared" ref="AI716:AI779" si="451">L716-L716*20/100</f>
        <v>0</v>
      </c>
      <c r="AJ716" s="177">
        <f t="shared" si="437"/>
        <v>0</v>
      </c>
      <c r="AK716" s="178">
        <f t="shared" ref="AK716:AK779" si="452">L716-L716*21/100</f>
        <v>0</v>
      </c>
      <c r="AL716" s="177">
        <f t="shared" si="438"/>
        <v>0</v>
      </c>
      <c r="AM716" s="178">
        <f t="shared" ref="AM716:AM779" si="453">L716-L716*22/100</f>
        <v>0</v>
      </c>
      <c r="AN716" s="220">
        <f t="shared" si="439"/>
        <v>0</v>
      </c>
      <c r="AO716" s="117">
        <f t="shared" ref="AO716:AO779" si="454">L716-L716*23/100</f>
        <v>0</v>
      </c>
    </row>
    <row r="717" spans="1:41" s="65" customFormat="1" ht="15" customHeight="1">
      <c r="A717" s="66">
        <v>11</v>
      </c>
      <c r="B717" s="42">
        <v>20255111</v>
      </c>
      <c r="C717" s="43" t="s">
        <v>667</v>
      </c>
      <c r="D717" s="74">
        <v>61</v>
      </c>
      <c r="E717" s="75">
        <v>0.25</v>
      </c>
      <c r="F717" s="55"/>
      <c r="G717" s="75"/>
      <c r="H717" s="63">
        <v>25883.92397542356</v>
      </c>
      <c r="I717" s="63">
        <v>26660.441694686269</v>
      </c>
      <c r="J717" s="64">
        <v>33325.552118357831</v>
      </c>
      <c r="K717" s="243">
        <f t="shared" si="440"/>
        <v>0</v>
      </c>
      <c r="L717" s="238"/>
      <c r="M717" s="72">
        <v>200</v>
      </c>
      <c r="N717" s="175">
        <f t="shared" si="428"/>
        <v>0</v>
      </c>
      <c r="O717" s="178">
        <f t="shared" si="441"/>
        <v>0</v>
      </c>
      <c r="P717" s="177">
        <f t="shared" si="429"/>
        <v>0</v>
      </c>
      <c r="Q717" s="178">
        <f t="shared" si="442"/>
        <v>0</v>
      </c>
      <c r="R717" s="177">
        <f t="shared" si="429"/>
        <v>0</v>
      </c>
      <c r="S717" s="178">
        <f t="shared" si="443"/>
        <v>0</v>
      </c>
      <c r="T717" s="177">
        <f t="shared" si="430"/>
        <v>0</v>
      </c>
      <c r="U717" s="179">
        <f t="shared" si="444"/>
        <v>0</v>
      </c>
      <c r="V717" s="177">
        <f t="shared" si="431"/>
        <v>0</v>
      </c>
      <c r="W717" s="178">
        <f t="shared" si="445"/>
        <v>0</v>
      </c>
      <c r="X717" s="177">
        <f t="shared" si="432"/>
        <v>0</v>
      </c>
      <c r="Y717" s="178">
        <f t="shared" si="446"/>
        <v>0</v>
      </c>
      <c r="Z717" s="177">
        <f t="shared" si="433"/>
        <v>0</v>
      </c>
      <c r="AA717" s="178">
        <f t="shared" si="447"/>
        <v>0</v>
      </c>
      <c r="AB717" s="177">
        <f t="shared" si="434"/>
        <v>0</v>
      </c>
      <c r="AC717" s="178">
        <f t="shared" si="448"/>
        <v>0</v>
      </c>
      <c r="AD717" s="177">
        <f t="shared" si="435"/>
        <v>0</v>
      </c>
      <c r="AE717" s="179">
        <f t="shared" si="449"/>
        <v>0</v>
      </c>
      <c r="AF717" s="177">
        <f t="shared" si="435"/>
        <v>0</v>
      </c>
      <c r="AG717" s="178">
        <f t="shared" si="450"/>
        <v>0</v>
      </c>
      <c r="AH717" s="220">
        <f t="shared" si="436"/>
        <v>0</v>
      </c>
      <c r="AI717" s="179">
        <f t="shared" si="451"/>
        <v>0</v>
      </c>
      <c r="AJ717" s="177">
        <f t="shared" si="437"/>
        <v>0</v>
      </c>
      <c r="AK717" s="178">
        <f t="shared" si="452"/>
        <v>0</v>
      </c>
      <c r="AL717" s="177">
        <f t="shared" si="438"/>
        <v>0</v>
      </c>
      <c r="AM717" s="178">
        <f t="shared" si="453"/>
        <v>0</v>
      </c>
      <c r="AN717" s="220">
        <f t="shared" si="439"/>
        <v>0</v>
      </c>
      <c r="AO717" s="117">
        <f t="shared" si="454"/>
        <v>0</v>
      </c>
    </row>
    <row r="718" spans="1:41" s="65" customFormat="1" ht="15" customHeight="1">
      <c r="A718" s="66">
        <v>12</v>
      </c>
      <c r="B718" s="42">
        <v>20255112</v>
      </c>
      <c r="C718" s="43" t="s">
        <v>668</v>
      </c>
      <c r="D718" s="74">
        <v>50</v>
      </c>
      <c r="E718" s="75">
        <v>0.32</v>
      </c>
      <c r="F718" s="55"/>
      <c r="G718" s="75"/>
      <c r="H718" s="63">
        <v>33745.853487249391</v>
      </c>
      <c r="I718" s="63">
        <v>34758.229091866873</v>
      </c>
      <c r="J718" s="64">
        <v>43447.786364833592</v>
      </c>
      <c r="K718" s="243">
        <f t="shared" si="440"/>
        <v>0</v>
      </c>
      <c r="L718" s="238"/>
      <c r="M718" s="72">
        <v>200</v>
      </c>
      <c r="N718" s="175">
        <f t="shared" si="428"/>
        <v>0</v>
      </c>
      <c r="O718" s="178">
        <f t="shared" si="441"/>
        <v>0</v>
      </c>
      <c r="P718" s="177">
        <f t="shared" si="429"/>
        <v>0</v>
      </c>
      <c r="Q718" s="178">
        <f t="shared" si="442"/>
        <v>0</v>
      </c>
      <c r="R718" s="177">
        <f t="shared" si="429"/>
        <v>0</v>
      </c>
      <c r="S718" s="178">
        <f t="shared" si="443"/>
        <v>0</v>
      </c>
      <c r="T718" s="177">
        <f t="shared" si="430"/>
        <v>0</v>
      </c>
      <c r="U718" s="179">
        <f t="shared" si="444"/>
        <v>0</v>
      </c>
      <c r="V718" s="177">
        <f t="shared" si="431"/>
        <v>0</v>
      </c>
      <c r="W718" s="178">
        <f t="shared" si="445"/>
        <v>0</v>
      </c>
      <c r="X718" s="177">
        <f t="shared" si="432"/>
        <v>0</v>
      </c>
      <c r="Y718" s="178">
        <f t="shared" si="446"/>
        <v>0</v>
      </c>
      <c r="Z718" s="177">
        <f t="shared" si="433"/>
        <v>0</v>
      </c>
      <c r="AA718" s="178">
        <f t="shared" si="447"/>
        <v>0</v>
      </c>
      <c r="AB718" s="177">
        <f t="shared" si="434"/>
        <v>0</v>
      </c>
      <c r="AC718" s="178">
        <f t="shared" si="448"/>
        <v>0</v>
      </c>
      <c r="AD718" s="177">
        <f t="shared" si="435"/>
        <v>0</v>
      </c>
      <c r="AE718" s="179">
        <f t="shared" si="449"/>
        <v>0</v>
      </c>
      <c r="AF718" s="177">
        <f t="shared" si="435"/>
        <v>0</v>
      </c>
      <c r="AG718" s="178">
        <f t="shared" si="450"/>
        <v>0</v>
      </c>
      <c r="AH718" s="220">
        <f t="shared" si="436"/>
        <v>0</v>
      </c>
      <c r="AI718" s="179">
        <f t="shared" si="451"/>
        <v>0</v>
      </c>
      <c r="AJ718" s="177">
        <f t="shared" si="437"/>
        <v>0</v>
      </c>
      <c r="AK718" s="178">
        <f t="shared" si="452"/>
        <v>0</v>
      </c>
      <c r="AL718" s="177">
        <f t="shared" si="438"/>
        <v>0</v>
      </c>
      <c r="AM718" s="178">
        <f t="shared" si="453"/>
        <v>0</v>
      </c>
      <c r="AN718" s="220">
        <f t="shared" si="439"/>
        <v>0</v>
      </c>
      <c r="AO718" s="117">
        <f t="shared" si="454"/>
        <v>0</v>
      </c>
    </row>
    <row r="719" spans="1:41" s="65" customFormat="1" ht="15" customHeight="1">
      <c r="A719" s="66">
        <v>13</v>
      </c>
      <c r="B719" s="42">
        <v>20255113</v>
      </c>
      <c r="C719" s="43" t="s">
        <v>669</v>
      </c>
      <c r="D719" s="74">
        <v>62</v>
      </c>
      <c r="E719" s="75">
        <v>0.32</v>
      </c>
      <c r="F719" s="55"/>
      <c r="G719" s="75"/>
      <c r="H719" s="63">
        <v>41309.891661997885</v>
      </c>
      <c r="I719" s="63">
        <v>42549.188411857824</v>
      </c>
      <c r="J719" s="64">
        <v>53186.485514822278</v>
      </c>
      <c r="K719" s="243">
        <f t="shared" si="440"/>
        <v>0</v>
      </c>
      <c r="L719" s="238"/>
      <c r="M719" s="72">
        <v>200</v>
      </c>
      <c r="N719" s="175">
        <f t="shared" si="428"/>
        <v>0</v>
      </c>
      <c r="O719" s="178">
        <f t="shared" si="441"/>
        <v>0</v>
      </c>
      <c r="P719" s="177">
        <f t="shared" si="429"/>
        <v>0</v>
      </c>
      <c r="Q719" s="178">
        <f t="shared" si="442"/>
        <v>0</v>
      </c>
      <c r="R719" s="177">
        <f t="shared" si="429"/>
        <v>0</v>
      </c>
      <c r="S719" s="178">
        <f t="shared" si="443"/>
        <v>0</v>
      </c>
      <c r="T719" s="177">
        <f t="shared" si="430"/>
        <v>0</v>
      </c>
      <c r="U719" s="179">
        <f t="shared" si="444"/>
        <v>0</v>
      </c>
      <c r="V719" s="177">
        <f t="shared" si="431"/>
        <v>0</v>
      </c>
      <c r="W719" s="178">
        <f t="shared" si="445"/>
        <v>0</v>
      </c>
      <c r="X719" s="177">
        <f t="shared" si="432"/>
        <v>0</v>
      </c>
      <c r="Y719" s="178">
        <f t="shared" si="446"/>
        <v>0</v>
      </c>
      <c r="Z719" s="177">
        <f t="shared" si="433"/>
        <v>0</v>
      </c>
      <c r="AA719" s="178">
        <f t="shared" si="447"/>
        <v>0</v>
      </c>
      <c r="AB719" s="177">
        <f t="shared" si="434"/>
        <v>0</v>
      </c>
      <c r="AC719" s="178">
        <f t="shared" si="448"/>
        <v>0</v>
      </c>
      <c r="AD719" s="177">
        <f t="shared" si="435"/>
        <v>0</v>
      </c>
      <c r="AE719" s="179">
        <f t="shared" si="449"/>
        <v>0</v>
      </c>
      <c r="AF719" s="177">
        <f t="shared" si="435"/>
        <v>0</v>
      </c>
      <c r="AG719" s="178">
        <f t="shared" si="450"/>
        <v>0</v>
      </c>
      <c r="AH719" s="220">
        <f t="shared" si="436"/>
        <v>0</v>
      </c>
      <c r="AI719" s="179">
        <f t="shared" si="451"/>
        <v>0</v>
      </c>
      <c r="AJ719" s="177">
        <f t="shared" si="437"/>
        <v>0</v>
      </c>
      <c r="AK719" s="178">
        <f t="shared" si="452"/>
        <v>0</v>
      </c>
      <c r="AL719" s="177">
        <f t="shared" si="438"/>
        <v>0</v>
      </c>
      <c r="AM719" s="178">
        <f t="shared" si="453"/>
        <v>0</v>
      </c>
      <c r="AN719" s="220">
        <f t="shared" si="439"/>
        <v>0</v>
      </c>
      <c r="AO719" s="117">
        <f t="shared" si="454"/>
        <v>0</v>
      </c>
    </row>
    <row r="720" spans="1:41" s="65" customFormat="1" ht="15" customHeight="1" thickBot="1">
      <c r="A720" s="67">
        <v>14</v>
      </c>
      <c r="B720" s="44">
        <v>20255114</v>
      </c>
      <c r="C720" s="45" t="s">
        <v>670</v>
      </c>
      <c r="D720" s="76">
        <v>75</v>
      </c>
      <c r="E720" s="77">
        <v>0.32</v>
      </c>
      <c r="F720" s="57"/>
      <c r="G720" s="77"/>
      <c r="H720" s="70">
        <v>49254.010198275806</v>
      </c>
      <c r="I720" s="70">
        <v>50731.630504224078</v>
      </c>
      <c r="J720" s="71">
        <v>63414.538130280096</v>
      </c>
      <c r="K720" s="246">
        <f t="shared" si="440"/>
        <v>0</v>
      </c>
      <c r="L720" s="240"/>
      <c r="M720" s="73">
        <v>200</v>
      </c>
      <c r="N720" s="180">
        <f t="shared" si="428"/>
        <v>0</v>
      </c>
      <c r="O720" s="178">
        <f t="shared" si="441"/>
        <v>0</v>
      </c>
      <c r="P720" s="177">
        <f t="shared" si="429"/>
        <v>0</v>
      </c>
      <c r="Q720" s="178">
        <f t="shared" si="442"/>
        <v>0</v>
      </c>
      <c r="R720" s="177">
        <f t="shared" si="429"/>
        <v>0</v>
      </c>
      <c r="S720" s="178">
        <f t="shared" si="443"/>
        <v>0</v>
      </c>
      <c r="T720" s="177">
        <f t="shared" si="430"/>
        <v>0</v>
      </c>
      <c r="U720" s="179">
        <f t="shared" si="444"/>
        <v>0</v>
      </c>
      <c r="V720" s="177">
        <f t="shared" si="431"/>
        <v>0</v>
      </c>
      <c r="W720" s="178">
        <f t="shared" si="445"/>
        <v>0</v>
      </c>
      <c r="X720" s="177">
        <f t="shared" si="432"/>
        <v>0</v>
      </c>
      <c r="Y720" s="178">
        <f t="shared" si="446"/>
        <v>0</v>
      </c>
      <c r="Z720" s="177">
        <f t="shared" si="433"/>
        <v>0</v>
      </c>
      <c r="AA720" s="178">
        <f t="shared" si="447"/>
        <v>0</v>
      </c>
      <c r="AB720" s="177">
        <f t="shared" si="434"/>
        <v>0</v>
      </c>
      <c r="AC720" s="178">
        <f t="shared" si="448"/>
        <v>0</v>
      </c>
      <c r="AD720" s="177">
        <f t="shared" si="435"/>
        <v>0</v>
      </c>
      <c r="AE720" s="179">
        <f t="shared" si="449"/>
        <v>0</v>
      </c>
      <c r="AF720" s="177">
        <f t="shared" si="435"/>
        <v>0</v>
      </c>
      <c r="AG720" s="178">
        <f t="shared" si="450"/>
        <v>0</v>
      </c>
      <c r="AH720" s="220">
        <f t="shared" si="436"/>
        <v>0</v>
      </c>
      <c r="AI720" s="179">
        <f t="shared" si="451"/>
        <v>0</v>
      </c>
      <c r="AJ720" s="177">
        <f t="shared" si="437"/>
        <v>0</v>
      </c>
      <c r="AK720" s="178">
        <f t="shared" si="452"/>
        <v>0</v>
      </c>
      <c r="AL720" s="177">
        <f t="shared" si="438"/>
        <v>0</v>
      </c>
      <c r="AM720" s="178">
        <f t="shared" si="453"/>
        <v>0</v>
      </c>
      <c r="AN720" s="220">
        <f t="shared" si="439"/>
        <v>0</v>
      </c>
      <c r="AO720" s="117">
        <f t="shared" si="454"/>
        <v>0</v>
      </c>
    </row>
    <row r="721" spans="1:41" s="139" customFormat="1" ht="15" customHeight="1" thickTop="1">
      <c r="A721" s="151" t="s">
        <v>749</v>
      </c>
      <c r="B721" s="129"/>
      <c r="C721" s="130"/>
      <c r="D721" s="131"/>
      <c r="E721" s="132"/>
      <c r="F721" s="133"/>
      <c r="G721" s="134"/>
      <c r="H721" s="135"/>
      <c r="I721" s="135"/>
      <c r="J721" s="135"/>
      <c r="K721" s="245"/>
      <c r="L721" s="136"/>
      <c r="M721" s="184"/>
      <c r="N721" s="209"/>
      <c r="O721" s="185"/>
      <c r="P721" s="187"/>
      <c r="Q721" s="185"/>
      <c r="R721" s="187"/>
      <c r="S721" s="185"/>
      <c r="T721" s="187"/>
      <c r="U721" s="136"/>
      <c r="V721" s="187"/>
      <c r="W721" s="185"/>
      <c r="X721" s="187"/>
      <c r="Y721" s="185"/>
      <c r="Z721" s="187"/>
      <c r="AA721" s="185"/>
      <c r="AB721" s="187"/>
      <c r="AC721" s="185"/>
      <c r="AD721" s="187"/>
      <c r="AE721" s="136"/>
      <c r="AF721" s="226"/>
      <c r="AG721" s="210"/>
      <c r="AH721" s="209"/>
      <c r="AI721" s="136"/>
      <c r="AJ721" s="226"/>
      <c r="AK721" s="210">
        <f t="shared" si="452"/>
        <v>0</v>
      </c>
      <c r="AL721" s="226"/>
      <c r="AM721" s="210">
        <f t="shared" si="453"/>
        <v>0</v>
      </c>
      <c r="AN721" s="209"/>
      <c r="AO721" s="138">
        <f t="shared" si="454"/>
        <v>0</v>
      </c>
    </row>
    <row r="722" spans="1:41" s="65" customFormat="1" ht="15" customHeight="1">
      <c r="A722" s="60">
        <v>1</v>
      </c>
      <c r="B722" s="40">
        <v>20211101</v>
      </c>
      <c r="C722" s="41" t="s">
        <v>671</v>
      </c>
      <c r="D722" s="78">
        <v>1</v>
      </c>
      <c r="E722" s="79">
        <v>0.8</v>
      </c>
      <c r="F722" s="106"/>
      <c r="G722" s="79"/>
      <c r="H722" s="82">
        <v>833.82909895347859</v>
      </c>
      <c r="I722" s="82">
        <v>858.84397192208303</v>
      </c>
      <c r="J722" s="83">
        <v>1073.5549649026036</v>
      </c>
      <c r="K722" s="242">
        <f t="shared" si="440"/>
        <v>0</v>
      </c>
      <c r="L722" s="237"/>
      <c r="M722" s="84">
        <v>200</v>
      </c>
      <c r="N722" s="175">
        <f t="shared" si="428"/>
        <v>0</v>
      </c>
      <c r="O722" s="178">
        <f t="shared" si="441"/>
        <v>0</v>
      </c>
      <c r="P722" s="177">
        <f t="shared" si="429"/>
        <v>0</v>
      </c>
      <c r="Q722" s="178">
        <f t="shared" si="442"/>
        <v>0</v>
      </c>
      <c r="R722" s="177">
        <f t="shared" si="429"/>
        <v>0</v>
      </c>
      <c r="S722" s="178">
        <f t="shared" si="443"/>
        <v>0</v>
      </c>
      <c r="T722" s="177">
        <f t="shared" ref="T722:T733" si="455">U722/1.1</f>
        <v>0</v>
      </c>
      <c r="U722" s="179">
        <f t="shared" si="444"/>
        <v>0</v>
      </c>
      <c r="V722" s="177">
        <f t="shared" ref="V722:V733" si="456">W722/1.1</f>
        <v>0</v>
      </c>
      <c r="W722" s="178">
        <f t="shared" si="445"/>
        <v>0</v>
      </c>
      <c r="X722" s="177">
        <f t="shared" ref="X722:X733" si="457">Y722/1.1</f>
        <v>0</v>
      </c>
      <c r="Y722" s="178">
        <f t="shared" si="446"/>
        <v>0</v>
      </c>
      <c r="Z722" s="177">
        <f t="shared" ref="Z722:Z733" si="458">AA722/1.1</f>
        <v>0</v>
      </c>
      <c r="AA722" s="178">
        <f t="shared" si="447"/>
        <v>0</v>
      </c>
      <c r="AB722" s="177">
        <f t="shared" ref="AB722:AB733" si="459">AC722/1.1</f>
        <v>0</v>
      </c>
      <c r="AC722" s="178">
        <f t="shared" si="448"/>
        <v>0</v>
      </c>
      <c r="AD722" s="177">
        <f t="shared" ref="AD722:AF733" si="460">AE722/1.1</f>
        <v>0</v>
      </c>
      <c r="AE722" s="179">
        <f t="shared" si="449"/>
        <v>0</v>
      </c>
      <c r="AF722" s="177">
        <f t="shared" si="460"/>
        <v>0</v>
      </c>
      <c r="AG722" s="178">
        <f t="shared" si="450"/>
        <v>0</v>
      </c>
      <c r="AH722" s="220">
        <f t="shared" ref="AH722:AH733" si="461">AI722/1.1</f>
        <v>0</v>
      </c>
      <c r="AI722" s="179">
        <f t="shared" si="451"/>
        <v>0</v>
      </c>
      <c r="AJ722" s="177">
        <f t="shared" ref="AJ722:AJ733" si="462">AK722/1.1</f>
        <v>0</v>
      </c>
      <c r="AK722" s="178">
        <f t="shared" si="452"/>
        <v>0</v>
      </c>
      <c r="AL722" s="177">
        <f t="shared" ref="AL722:AL733" si="463">AM722/1.1</f>
        <v>0</v>
      </c>
      <c r="AM722" s="178">
        <f t="shared" si="453"/>
        <v>0</v>
      </c>
      <c r="AN722" s="220">
        <f t="shared" ref="AN722:AN733" si="464">AO722/1.1</f>
        <v>0</v>
      </c>
      <c r="AO722" s="117">
        <f t="shared" si="454"/>
        <v>0</v>
      </c>
    </row>
    <row r="723" spans="1:41" s="65" customFormat="1" ht="15" customHeight="1">
      <c r="A723" s="66">
        <v>2</v>
      </c>
      <c r="B723" s="42">
        <v>20211102</v>
      </c>
      <c r="C723" s="43" t="s">
        <v>672</v>
      </c>
      <c r="D723" s="74">
        <v>1</v>
      </c>
      <c r="E723" s="75">
        <v>0.98</v>
      </c>
      <c r="F723" s="55"/>
      <c r="G723" s="75"/>
      <c r="H723" s="63">
        <v>1199.1897298174233</v>
      </c>
      <c r="I723" s="63">
        <v>1235.165421711946</v>
      </c>
      <c r="J723" s="64">
        <v>1543.9567771399325</v>
      </c>
      <c r="K723" s="243">
        <f t="shared" si="440"/>
        <v>0</v>
      </c>
      <c r="L723" s="238"/>
      <c r="M723" s="72">
        <v>200</v>
      </c>
      <c r="N723" s="175">
        <f t="shared" si="428"/>
        <v>0</v>
      </c>
      <c r="O723" s="178">
        <f t="shared" si="441"/>
        <v>0</v>
      </c>
      <c r="P723" s="177">
        <f t="shared" si="429"/>
        <v>0</v>
      </c>
      <c r="Q723" s="178">
        <f t="shared" si="442"/>
        <v>0</v>
      </c>
      <c r="R723" s="177">
        <f t="shared" si="429"/>
        <v>0</v>
      </c>
      <c r="S723" s="178">
        <f t="shared" si="443"/>
        <v>0</v>
      </c>
      <c r="T723" s="177">
        <f t="shared" si="455"/>
        <v>0</v>
      </c>
      <c r="U723" s="179">
        <f t="shared" si="444"/>
        <v>0</v>
      </c>
      <c r="V723" s="177">
        <f t="shared" si="456"/>
        <v>0</v>
      </c>
      <c r="W723" s="178">
        <f t="shared" si="445"/>
        <v>0</v>
      </c>
      <c r="X723" s="177">
        <f t="shared" si="457"/>
        <v>0</v>
      </c>
      <c r="Y723" s="178">
        <f t="shared" si="446"/>
        <v>0</v>
      </c>
      <c r="Z723" s="177">
        <f t="shared" si="458"/>
        <v>0</v>
      </c>
      <c r="AA723" s="178">
        <f t="shared" si="447"/>
        <v>0</v>
      </c>
      <c r="AB723" s="177">
        <f t="shared" si="459"/>
        <v>0</v>
      </c>
      <c r="AC723" s="178">
        <f t="shared" si="448"/>
        <v>0</v>
      </c>
      <c r="AD723" s="177">
        <f t="shared" si="460"/>
        <v>0</v>
      </c>
      <c r="AE723" s="179">
        <f t="shared" si="449"/>
        <v>0</v>
      </c>
      <c r="AF723" s="177">
        <f t="shared" si="460"/>
        <v>0</v>
      </c>
      <c r="AG723" s="178">
        <f t="shared" si="450"/>
        <v>0</v>
      </c>
      <c r="AH723" s="220">
        <f t="shared" si="461"/>
        <v>0</v>
      </c>
      <c r="AI723" s="179">
        <f t="shared" si="451"/>
        <v>0</v>
      </c>
      <c r="AJ723" s="177">
        <f t="shared" si="462"/>
        <v>0</v>
      </c>
      <c r="AK723" s="178">
        <f t="shared" si="452"/>
        <v>0</v>
      </c>
      <c r="AL723" s="177">
        <f t="shared" si="463"/>
        <v>0</v>
      </c>
      <c r="AM723" s="178">
        <f t="shared" si="453"/>
        <v>0</v>
      </c>
      <c r="AN723" s="220">
        <f t="shared" si="464"/>
        <v>0</v>
      </c>
      <c r="AO723" s="117">
        <f t="shared" si="454"/>
        <v>0</v>
      </c>
    </row>
    <row r="724" spans="1:41" s="65" customFormat="1" ht="15" customHeight="1">
      <c r="A724" s="66">
        <v>3</v>
      </c>
      <c r="B724" s="42">
        <v>20211103</v>
      </c>
      <c r="C724" s="43" t="s">
        <v>673</v>
      </c>
      <c r="D724" s="74">
        <v>1</v>
      </c>
      <c r="E724" s="75">
        <v>1</v>
      </c>
      <c r="F724" s="55"/>
      <c r="G724" s="75"/>
      <c r="H724" s="63">
        <v>1244.1778733505744</v>
      </c>
      <c r="I724" s="63">
        <v>1281.5032095510917</v>
      </c>
      <c r="J724" s="64">
        <v>1601.8790119388646</v>
      </c>
      <c r="K724" s="243">
        <f t="shared" si="440"/>
        <v>0</v>
      </c>
      <c r="L724" s="238"/>
      <c r="M724" s="72">
        <v>200</v>
      </c>
      <c r="N724" s="175">
        <f t="shared" si="428"/>
        <v>0</v>
      </c>
      <c r="O724" s="178">
        <f t="shared" si="441"/>
        <v>0</v>
      </c>
      <c r="P724" s="177">
        <f t="shared" si="429"/>
        <v>0</v>
      </c>
      <c r="Q724" s="178">
        <f t="shared" si="442"/>
        <v>0</v>
      </c>
      <c r="R724" s="177">
        <f t="shared" si="429"/>
        <v>0</v>
      </c>
      <c r="S724" s="178">
        <f t="shared" si="443"/>
        <v>0</v>
      </c>
      <c r="T724" s="177">
        <f t="shared" si="455"/>
        <v>0</v>
      </c>
      <c r="U724" s="179">
        <f t="shared" si="444"/>
        <v>0</v>
      </c>
      <c r="V724" s="177">
        <f t="shared" si="456"/>
        <v>0</v>
      </c>
      <c r="W724" s="178">
        <f t="shared" si="445"/>
        <v>0</v>
      </c>
      <c r="X724" s="177">
        <f t="shared" si="457"/>
        <v>0</v>
      </c>
      <c r="Y724" s="178">
        <f t="shared" si="446"/>
        <v>0</v>
      </c>
      <c r="Z724" s="177">
        <f t="shared" si="458"/>
        <v>0</v>
      </c>
      <c r="AA724" s="178">
        <f t="shared" si="447"/>
        <v>0</v>
      </c>
      <c r="AB724" s="177">
        <f t="shared" si="459"/>
        <v>0</v>
      </c>
      <c r="AC724" s="178">
        <f t="shared" si="448"/>
        <v>0</v>
      </c>
      <c r="AD724" s="177">
        <f t="shared" si="460"/>
        <v>0</v>
      </c>
      <c r="AE724" s="179">
        <f t="shared" si="449"/>
        <v>0</v>
      </c>
      <c r="AF724" s="177">
        <f t="shared" si="460"/>
        <v>0</v>
      </c>
      <c r="AG724" s="178">
        <f t="shared" si="450"/>
        <v>0</v>
      </c>
      <c r="AH724" s="220">
        <f t="shared" si="461"/>
        <v>0</v>
      </c>
      <c r="AI724" s="179">
        <f t="shared" si="451"/>
        <v>0</v>
      </c>
      <c r="AJ724" s="177">
        <f t="shared" si="462"/>
        <v>0</v>
      </c>
      <c r="AK724" s="178">
        <f t="shared" si="452"/>
        <v>0</v>
      </c>
      <c r="AL724" s="177">
        <f t="shared" si="463"/>
        <v>0</v>
      </c>
      <c r="AM724" s="178">
        <f t="shared" si="453"/>
        <v>0</v>
      </c>
      <c r="AN724" s="220">
        <f t="shared" si="464"/>
        <v>0</v>
      </c>
      <c r="AO724" s="117">
        <f t="shared" si="454"/>
        <v>0</v>
      </c>
    </row>
    <row r="725" spans="1:41" s="65" customFormat="1" ht="15" customHeight="1">
      <c r="A725" s="66">
        <v>4</v>
      </c>
      <c r="B725" s="42">
        <v>20211104</v>
      </c>
      <c r="C725" s="43" t="s">
        <v>674</v>
      </c>
      <c r="D725" s="74">
        <v>1</v>
      </c>
      <c r="E725" s="75">
        <v>1.2</v>
      </c>
      <c r="F725" s="55"/>
      <c r="G725" s="75"/>
      <c r="H725" s="63">
        <v>1742.3770053796991</v>
      </c>
      <c r="I725" s="63">
        <v>1794.6483155410901</v>
      </c>
      <c r="J725" s="64">
        <v>2243.3103944263626</v>
      </c>
      <c r="K725" s="243">
        <f t="shared" si="440"/>
        <v>0</v>
      </c>
      <c r="L725" s="238"/>
      <c r="M725" s="72">
        <v>200</v>
      </c>
      <c r="N725" s="175">
        <f t="shared" si="428"/>
        <v>0</v>
      </c>
      <c r="O725" s="178">
        <f t="shared" si="441"/>
        <v>0</v>
      </c>
      <c r="P725" s="177">
        <f t="shared" si="429"/>
        <v>0</v>
      </c>
      <c r="Q725" s="178">
        <f t="shared" si="442"/>
        <v>0</v>
      </c>
      <c r="R725" s="177">
        <f t="shared" si="429"/>
        <v>0</v>
      </c>
      <c r="S725" s="178">
        <f t="shared" si="443"/>
        <v>0</v>
      </c>
      <c r="T725" s="177">
        <f t="shared" si="455"/>
        <v>0</v>
      </c>
      <c r="U725" s="179">
        <f t="shared" si="444"/>
        <v>0</v>
      </c>
      <c r="V725" s="177">
        <f t="shared" si="456"/>
        <v>0</v>
      </c>
      <c r="W725" s="178">
        <f t="shared" si="445"/>
        <v>0</v>
      </c>
      <c r="X725" s="177">
        <f t="shared" si="457"/>
        <v>0</v>
      </c>
      <c r="Y725" s="178">
        <f t="shared" si="446"/>
        <v>0</v>
      </c>
      <c r="Z725" s="177">
        <f t="shared" si="458"/>
        <v>0</v>
      </c>
      <c r="AA725" s="178">
        <f t="shared" si="447"/>
        <v>0</v>
      </c>
      <c r="AB725" s="177">
        <f t="shared" si="459"/>
        <v>0</v>
      </c>
      <c r="AC725" s="178">
        <f t="shared" si="448"/>
        <v>0</v>
      </c>
      <c r="AD725" s="177">
        <f t="shared" si="460"/>
        <v>0</v>
      </c>
      <c r="AE725" s="179">
        <f t="shared" si="449"/>
        <v>0</v>
      </c>
      <c r="AF725" s="177">
        <f t="shared" si="460"/>
        <v>0</v>
      </c>
      <c r="AG725" s="178">
        <f t="shared" si="450"/>
        <v>0</v>
      </c>
      <c r="AH725" s="220">
        <f t="shared" si="461"/>
        <v>0</v>
      </c>
      <c r="AI725" s="179">
        <f t="shared" si="451"/>
        <v>0</v>
      </c>
      <c r="AJ725" s="177">
        <f t="shared" si="462"/>
        <v>0</v>
      </c>
      <c r="AK725" s="178">
        <f t="shared" si="452"/>
        <v>0</v>
      </c>
      <c r="AL725" s="177">
        <f t="shared" si="463"/>
        <v>0</v>
      </c>
      <c r="AM725" s="178">
        <f t="shared" si="453"/>
        <v>0</v>
      </c>
      <c r="AN725" s="220">
        <f t="shared" si="464"/>
        <v>0</v>
      </c>
      <c r="AO725" s="117">
        <f t="shared" si="454"/>
        <v>0</v>
      </c>
    </row>
    <row r="726" spans="1:41" s="65" customFormat="1" ht="15" customHeight="1">
      <c r="A726" s="66">
        <v>5</v>
      </c>
      <c r="B726" s="42">
        <v>20211105</v>
      </c>
      <c r="C726" s="43" t="s">
        <v>675</v>
      </c>
      <c r="D726" s="74">
        <v>1</v>
      </c>
      <c r="E726" s="75">
        <v>1.38</v>
      </c>
      <c r="F726" s="55"/>
      <c r="G726" s="75"/>
      <c r="H726" s="63">
        <v>2228.1477562779387</v>
      </c>
      <c r="I726" s="63">
        <v>2294.9921889662769</v>
      </c>
      <c r="J726" s="64">
        <v>2868.740236207846</v>
      </c>
      <c r="K726" s="243">
        <f t="shared" si="440"/>
        <v>0</v>
      </c>
      <c r="L726" s="238"/>
      <c r="M726" s="72">
        <v>200</v>
      </c>
      <c r="N726" s="175">
        <f t="shared" si="428"/>
        <v>0</v>
      </c>
      <c r="O726" s="178">
        <f t="shared" si="441"/>
        <v>0</v>
      </c>
      <c r="P726" s="177">
        <f t="shared" si="429"/>
        <v>0</v>
      </c>
      <c r="Q726" s="178">
        <f t="shared" si="442"/>
        <v>0</v>
      </c>
      <c r="R726" s="177">
        <f t="shared" si="429"/>
        <v>0</v>
      </c>
      <c r="S726" s="178">
        <f t="shared" si="443"/>
        <v>0</v>
      </c>
      <c r="T726" s="177">
        <f t="shared" si="455"/>
        <v>0</v>
      </c>
      <c r="U726" s="179">
        <f t="shared" si="444"/>
        <v>0</v>
      </c>
      <c r="V726" s="177">
        <f t="shared" si="456"/>
        <v>0</v>
      </c>
      <c r="W726" s="178">
        <f t="shared" si="445"/>
        <v>0</v>
      </c>
      <c r="X726" s="177">
        <f t="shared" si="457"/>
        <v>0</v>
      </c>
      <c r="Y726" s="178">
        <f t="shared" si="446"/>
        <v>0</v>
      </c>
      <c r="Z726" s="177">
        <f t="shared" si="458"/>
        <v>0</v>
      </c>
      <c r="AA726" s="178">
        <f t="shared" si="447"/>
        <v>0</v>
      </c>
      <c r="AB726" s="177">
        <f t="shared" si="459"/>
        <v>0</v>
      </c>
      <c r="AC726" s="178">
        <f t="shared" si="448"/>
        <v>0</v>
      </c>
      <c r="AD726" s="177">
        <f t="shared" si="460"/>
        <v>0</v>
      </c>
      <c r="AE726" s="179">
        <f t="shared" si="449"/>
        <v>0</v>
      </c>
      <c r="AF726" s="177">
        <f t="shared" si="460"/>
        <v>0</v>
      </c>
      <c r="AG726" s="178">
        <f t="shared" si="450"/>
        <v>0</v>
      </c>
      <c r="AH726" s="220">
        <f t="shared" si="461"/>
        <v>0</v>
      </c>
      <c r="AI726" s="179">
        <f t="shared" si="451"/>
        <v>0</v>
      </c>
      <c r="AJ726" s="177">
        <f t="shared" si="462"/>
        <v>0</v>
      </c>
      <c r="AK726" s="178">
        <f t="shared" si="452"/>
        <v>0</v>
      </c>
      <c r="AL726" s="177">
        <f t="shared" si="463"/>
        <v>0</v>
      </c>
      <c r="AM726" s="178">
        <f t="shared" si="453"/>
        <v>0</v>
      </c>
      <c r="AN726" s="220">
        <f t="shared" si="464"/>
        <v>0</v>
      </c>
      <c r="AO726" s="117">
        <f t="shared" si="454"/>
        <v>0</v>
      </c>
    </row>
    <row r="727" spans="1:41" s="65" customFormat="1" ht="15" customHeight="1">
      <c r="A727" s="66">
        <v>6</v>
      </c>
      <c r="B727" s="42">
        <v>20211106</v>
      </c>
      <c r="C727" s="43" t="s">
        <v>676</v>
      </c>
      <c r="D727" s="74">
        <v>1</v>
      </c>
      <c r="E727" s="75">
        <v>1.75</v>
      </c>
      <c r="F727" s="55"/>
      <c r="G727" s="75"/>
      <c r="H727" s="63">
        <v>3542.0841320816016</v>
      </c>
      <c r="I727" s="63">
        <v>3648.3466560440497</v>
      </c>
      <c r="J727" s="64">
        <v>4560.4333200550618</v>
      </c>
      <c r="K727" s="243">
        <f t="shared" si="440"/>
        <v>0</v>
      </c>
      <c r="L727" s="238"/>
      <c r="M727" s="72">
        <v>200</v>
      </c>
      <c r="N727" s="175">
        <f t="shared" si="428"/>
        <v>0</v>
      </c>
      <c r="O727" s="178">
        <f t="shared" si="441"/>
        <v>0</v>
      </c>
      <c r="P727" s="177">
        <f t="shared" si="429"/>
        <v>0</v>
      </c>
      <c r="Q727" s="178">
        <f t="shared" si="442"/>
        <v>0</v>
      </c>
      <c r="R727" s="177">
        <f t="shared" si="429"/>
        <v>0</v>
      </c>
      <c r="S727" s="178">
        <f t="shared" si="443"/>
        <v>0</v>
      </c>
      <c r="T727" s="177">
        <f t="shared" si="455"/>
        <v>0</v>
      </c>
      <c r="U727" s="179">
        <f t="shared" si="444"/>
        <v>0</v>
      </c>
      <c r="V727" s="177">
        <f t="shared" si="456"/>
        <v>0</v>
      </c>
      <c r="W727" s="178">
        <f t="shared" si="445"/>
        <v>0</v>
      </c>
      <c r="X727" s="177">
        <f t="shared" si="457"/>
        <v>0</v>
      </c>
      <c r="Y727" s="178">
        <f t="shared" si="446"/>
        <v>0</v>
      </c>
      <c r="Z727" s="177">
        <f t="shared" si="458"/>
        <v>0</v>
      </c>
      <c r="AA727" s="178">
        <f t="shared" si="447"/>
        <v>0</v>
      </c>
      <c r="AB727" s="177">
        <f t="shared" si="459"/>
        <v>0</v>
      </c>
      <c r="AC727" s="178">
        <f t="shared" si="448"/>
        <v>0</v>
      </c>
      <c r="AD727" s="177">
        <f t="shared" si="460"/>
        <v>0</v>
      </c>
      <c r="AE727" s="179">
        <f t="shared" si="449"/>
        <v>0</v>
      </c>
      <c r="AF727" s="177">
        <f t="shared" si="460"/>
        <v>0</v>
      </c>
      <c r="AG727" s="178">
        <f t="shared" si="450"/>
        <v>0</v>
      </c>
      <c r="AH727" s="220">
        <f t="shared" si="461"/>
        <v>0</v>
      </c>
      <c r="AI727" s="179">
        <f t="shared" si="451"/>
        <v>0</v>
      </c>
      <c r="AJ727" s="177">
        <f t="shared" si="462"/>
        <v>0</v>
      </c>
      <c r="AK727" s="178">
        <f t="shared" si="452"/>
        <v>0</v>
      </c>
      <c r="AL727" s="177">
        <f t="shared" si="463"/>
        <v>0</v>
      </c>
      <c r="AM727" s="178">
        <f t="shared" si="453"/>
        <v>0</v>
      </c>
      <c r="AN727" s="220">
        <f t="shared" si="464"/>
        <v>0</v>
      </c>
      <c r="AO727" s="117">
        <f t="shared" si="454"/>
        <v>0</v>
      </c>
    </row>
    <row r="728" spans="1:41" s="65" customFormat="1" ht="15" customHeight="1">
      <c r="A728" s="66">
        <v>7</v>
      </c>
      <c r="B728" s="42">
        <v>20211107</v>
      </c>
      <c r="C728" s="43" t="s">
        <v>677</v>
      </c>
      <c r="D728" s="74">
        <v>1</v>
      </c>
      <c r="E728" s="75">
        <v>2</v>
      </c>
      <c r="F728" s="55"/>
      <c r="G728" s="75"/>
      <c r="H728" s="63">
        <v>4579.9385868479949</v>
      </c>
      <c r="I728" s="63">
        <v>4717.3367444534351</v>
      </c>
      <c r="J728" s="64">
        <v>5896.6709305667937</v>
      </c>
      <c r="K728" s="243">
        <f t="shared" si="440"/>
        <v>0</v>
      </c>
      <c r="L728" s="238"/>
      <c r="M728" s="72">
        <v>200</v>
      </c>
      <c r="N728" s="175">
        <f t="shared" si="428"/>
        <v>0</v>
      </c>
      <c r="O728" s="178">
        <f t="shared" si="441"/>
        <v>0</v>
      </c>
      <c r="P728" s="177">
        <f t="shared" si="429"/>
        <v>0</v>
      </c>
      <c r="Q728" s="178">
        <f t="shared" si="442"/>
        <v>0</v>
      </c>
      <c r="R728" s="177">
        <f t="shared" si="429"/>
        <v>0</v>
      </c>
      <c r="S728" s="178">
        <f t="shared" si="443"/>
        <v>0</v>
      </c>
      <c r="T728" s="177">
        <f t="shared" si="455"/>
        <v>0</v>
      </c>
      <c r="U728" s="179">
        <f t="shared" si="444"/>
        <v>0</v>
      </c>
      <c r="V728" s="177">
        <f t="shared" si="456"/>
        <v>0</v>
      </c>
      <c r="W728" s="178">
        <f t="shared" si="445"/>
        <v>0</v>
      </c>
      <c r="X728" s="177">
        <f t="shared" si="457"/>
        <v>0</v>
      </c>
      <c r="Y728" s="178">
        <f t="shared" si="446"/>
        <v>0</v>
      </c>
      <c r="Z728" s="177">
        <f t="shared" si="458"/>
        <v>0</v>
      </c>
      <c r="AA728" s="178">
        <f t="shared" si="447"/>
        <v>0</v>
      </c>
      <c r="AB728" s="177">
        <f t="shared" si="459"/>
        <v>0</v>
      </c>
      <c r="AC728" s="178">
        <f t="shared" si="448"/>
        <v>0</v>
      </c>
      <c r="AD728" s="177">
        <f t="shared" si="460"/>
        <v>0</v>
      </c>
      <c r="AE728" s="179">
        <f t="shared" si="449"/>
        <v>0</v>
      </c>
      <c r="AF728" s="177">
        <f t="shared" si="460"/>
        <v>0</v>
      </c>
      <c r="AG728" s="178">
        <f t="shared" si="450"/>
        <v>0</v>
      </c>
      <c r="AH728" s="220">
        <f t="shared" si="461"/>
        <v>0</v>
      </c>
      <c r="AI728" s="179">
        <f t="shared" si="451"/>
        <v>0</v>
      </c>
      <c r="AJ728" s="177">
        <f t="shared" si="462"/>
        <v>0</v>
      </c>
      <c r="AK728" s="178">
        <f t="shared" si="452"/>
        <v>0</v>
      </c>
      <c r="AL728" s="177">
        <f t="shared" si="463"/>
        <v>0</v>
      </c>
      <c r="AM728" s="178">
        <f t="shared" si="453"/>
        <v>0</v>
      </c>
      <c r="AN728" s="220">
        <f t="shared" si="464"/>
        <v>0</v>
      </c>
      <c r="AO728" s="117">
        <f t="shared" si="454"/>
        <v>0</v>
      </c>
    </row>
    <row r="729" spans="1:41" s="65" customFormat="1" ht="15" customHeight="1">
      <c r="A729" s="66">
        <v>8</v>
      </c>
      <c r="B729" s="42">
        <v>20211108</v>
      </c>
      <c r="C729" s="43" t="s">
        <v>678</v>
      </c>
      <c r="D729" s="74">
        <v>1</v>
      </c>
      <c r="E729" s="75">
        <v>2.25</v>
      </c>
      <c r="F729" s="55"/>
      <c r="G729" s="75"/>
      <c r="H729" s="63">
        <v>5746.1572590477681</v>
      </c>
      <c r="I729" s="63">
        <v>5918.5419768192014</v>
      </c>
      <c r="J729" s="64">
        <v>7398.1774710240015</v>
      </c>
      <c r="K729" s="243">
        <f t="shared" si="440"/>
        <v>0</v>
      </c>
      <c r="L729" s="238"/>
      <c r="M729" s="72">
        <v>200</v>
      </c>
      <c r="N729" s="175">
        <f t="shared" si="428"/>
        <v>0</v>
      </c>
      <c r="O729" s="178">
        <f t="shared" si="441"/>
        <v>0</v>
      </c>
      <c r="P729" s="177">
        <f t="shared" si="429"/>
        <v>0</v>
      </c>
      <c r="Q729" s="178">
        <f t="shared" si="442"/>
        <v>0</v>
      </c>
      <c r="R729" s="177">
        <f t="shared" si="429"/>
        <v>0</v>
      </c>
      <c r="S729" s="178">
        <f t="shared" si="443"/>
        <v>0</v>
      </c>
      <c r="T729" s="177">
        <f t="shared" si="455"/>
        <v>0</v>
      </c>
      <c r="U729" s="179">
        <f t="shared" si="444"/>
        <v>0</v>
      </c>
      <c r="V729" s="177">
        <f t="shared" si="456"/>
        <v>0</v>
      </c>
      <c r="W729" s="178">
        <f t="shared" si="445"/>
        <v>0</v>
      </c>
      <c r="X729" s="177">
        <f t="shared" si="457"/>
        <v>0</v>
      </c>
      <c r="Y729" s="178">
        <f t="shared" si="446"/>
        <v>0</v>
      </c>
      <c r="Z729" s="177">
        <f t="shared" si="458"/>
        <v>0</v>
      </c>
      <c r="AA729" s="178">
        <f t="shared" si="447"/>
        <v>0</v>
      </c>
      <c r="AB729" s="177">
        <f t="shared" si="459"/>
        <v>0</v>
      </c>
      <c r="AC729" s="178">
        <f t="shared" si="448"/>
        <v>0</v>
      </c>
      <c r="AD729" s="177">
        <f t="shared" si="460"/>
        <v>0</v>
      </c>
      <c r="AE729" s="179">
        <f t="shared" si="449"/>
        <v>0</v>
      </c>
      <c r="AF729" s="177">
        <f t="shared" si="460"/>
        <v>0</v>
      </c>
      <c r="AG729" s="178">
        <f t="shared" si="450"/>
        <v>0</v>
      </c>
      <c r="AH729" s="220">
        <f t="shared" si="461"/>
        <v>0</v>
      </c>
      <c r="AI729" s="179">
        <f t="shared" si="451"/>
        <v>0</v>
      </c>
      <c r="AJ729" s="177">
        <f t="shared" si="462"/>
        <v>0</v>
      </c>
      <c r="AK729" s="178">
        <f t="shared" si="452"/>
        <v>0</v>
      </c>
      <c r="AL729" s="177">
        <f t="shared" si="463"/>
        <v>0</v>
      </c>
      <c r="AM729" s="178">
        <f t="shared" si="453"/>
        <v>0</v>
      </c>
      <c r="AN729" s="220">
        <f t="shared" si="464"/>
        <v>0</v>
      </c>
      <c r="AO729" s="117">
        <f t="shared" si="454"/>
        <v>0</v>
      </c>
    </row>
    <row r="730" spans="1:41" s="65" customFormat="1" ht="15" customHeight="1">
      <c r="A730" s="66">
        <v>9</v>
      </c>
      <c r="B730" s="42">
        <v>20211109</v>
      </c>
      <c r="C730" s="43" t="s">
        <v>679</v>
      </c>
      <c r="D730" s="74">
        <v>1</v>
      </c>
      <c r="E730" s="75">
        <v>2.78</v>
      </c>
      <c r="F730" s="55"/>
      <c r="G730" s="75"/>
      <c r="H730" s="63">
        <v>8671.5207760069516</v>
      </c>
      <c r="I730" s="63">
        <v>8931.6663992871599</v>
      </c>
      <c r="J730" s="64">
        <v>11164.582999108949</v>
      </c>
      <c r="K730" s="243">
        <f t="shared" si="440"/>
        <v>0</v>
      </c>
      <c r="L730" s="238"/>
      <c r="M730" s="72">
        <v>100</v>
      </c>
      <c r="N730" s="175">
        <f t="shared" si="428"/>
        <v>0</v>
      </c>
      <c r="O730" s="178">
        <f t="shared" si="441"/>
        <v>0</v>
      </c>
      <c r="P730" s="177">
        <f t="shared" si="429"/>
        <v>0</v>
      </c>
      <c r="Q730" s="178">
        <f t="shared" si="442"/>
        <v>0</v>
      </c>
      <c r="R730" s="177">
        <f t="shared" si="429"/>
        <v>0</v>
      </c>
      <c r="S730" s="178">
        <f t="shared" si="443"/>
        <v>0</v>
      </c>
      <c r="T730" s="177">
        <f t="shared" si="455"/>
        <v>0</v>
      </c>
      <c r="U730" s="179">
        <f t="shared" si="444"/>
        <v>0</v>
      </c>
      <c r="V730" s="177">
        <f t="shared" si="456"/>
        <v>0</v>
      </c>
      <c r="W730" s="178">
        <f t="shared" si="445"/>
        <v>0</v>
      </c>
      <c r="X730" s="177">
        <f t="shared" si="457"/>
        <v>0</v>
      </c>
      <c r="Y730" s="178">
        <f t="shared" si="446"/>
        <v>0</v>
      </c>
      <c r="Z730" s="177">
        <f t="shared" si="458"/>
        <v>0</v>
      </c>
      <c r="AA730" s="178">
        <f t="shared" si="447"/>
        <v>0</v>
      </c>
      <c r="AB730" s="177">
        <f t="shared" si="459"/>
        <v>0</v>
      </c>
      <c r="AC730" s="178">
        <f t="shared" si="448"/>
        <v>0</v>
      </c>
      <c r="AD730" s="177">
        <f t="shared" si="460"/>
        <v>0</v>
      </c>
      <c r="AE730" s="179">
        <f t="shared" si="449"/>
        <v>0</v>
      </c>
      <c r="AF730" s="177">
        <f t="shared" si="460"/>
        <v>0</v>
      </c>
      <c r="AG730" s="178">
        <f t="shared" si="450"/>
        <v>0</v>
      </c>
      <c r="AH730" s="220">
        <f t="shared" si="461"/>
        <v>0</v>
      </c>
      <c r="AI730" s="179">
        <f t="shared" si="451"/>
        <v>0</v>
      </c>
      <c r="AJ730" s="177">
        <f t="shared" si="462"/>
        <v>0</v>
      </c>
      <c r="AK730" s="178">
        <f t="shared" si="452"/>
        <v>0</v>
      </c>
      <c r="AL730" s="177">
        <f t="shared" si="463"/>
        <v>0</v>
      </c>
      <c r="AM730" s="178">
        <f t="shared" si="453"/>
        <v>0</v>
      </c>
      <c r="AN730" s="220">
        <f t="shared" si="464"/>
        <v>0</v>
      </c>
      <c r="AO730" s="117">
        <f t="shared" si="454"/>
        <v>0</v>
      </c>
    </row>
    <row r="731" spans="1:41" s="65" customFormat="1" ht="15" customHeight="1">
      <c r="A731" s="66">
        <v>10</v>
      </c>
      <c r="B731" s="42">
        <v>20211110</v>
      </c>
      <c r="C731" s="43" t="s">
        <v>680</v>
      </c>
      <c r="D731" s="74">
        <v>1</v>
      </c>
      <c r="E731" s="75">
        <v>3</v>
      </c>
      <c r="F731" s="55"/>
      <c r="G731" s="75"/>
      <c r="H731" s="63">
        <v>10060.578580247355</v>
      </c>
      <c r="I731" s="63">
        <v>10362.395937654775</v>
      </c>
      <c r="J731" s="64">
        <v>12952.994922068468</v>
      </c>
      <c r="K731" s="243">
        <f t="shared" si="440"/>
        <v>0</v>
      </c>
      <c r="L731" s="238"/>
      <c r="M731" s="72">
        <v>100</v>
      </c>
      <c r="N731" s="175">
        <f t="shared" si="428"/>
        <v>0</v>
      </c>
      <c r="O731" s="178">
        <f t="shared" si="441"/>
        <v>0</v>
      </c>
      <c r="P731" s="177">
        <f t="shared" si="429"/>
        <v>0</v>
      </c>
      <c r="Q731" s="178">
        <f t="shared" si="442"/>
        <v>0</v>
      </c>
      <c r="R731" s="177">
        <f t="shared" si="429"/>
        <v>0</v>
      </c>
      <c r="S731" s="178">
        <f t="shared" si="443"/>
        <v>0</v>
      </c>
      <c r="T731" s="177">
        <f t="shared" si="455"/>
        <v>0</v>
      </c>
      <c r="U731" s="179">
        <f t="shared" si="444"/>
        <v>0</v>
      </c>
      <c r="V731" s="177">
        <f t="shared" si="456"/>
        <v>0</v>
      </c>
      <c r="W731" s="178">
        <f t="shared" si="445"/>
        <v>0</v>
      </c>
      <c r="X731" s="177">
        <f t="shared" si="457"/>
        <v>0</v>
      </c>
      <c r="Y731" s="178">
        <f t="shared" si="446"/>
        <v>0</v>
      </c>
      <c r="Z731" s="177">
        <f t="shared" si="458"/>
        <v>0</v>
      </c>
      <c r="AA731" s="178">
        <f t="shared" si="447"/>
        <v>0</v>
      </c>
      <c r="AB731" s="177">
        <f t="shared" si="459"/>
        <v>0</v>
      </c>
      <c r="AC731" s="178">
        <f t="shared" si="448"/>
        <v>0</v>
      </c>
      <c r="AD731" s="177">
        <f t="shared" si="460"/>
        <v>0</v>
      </c>
      <c r="AE731" s="179">
        <f t="shared" si="449"/>
        <v>0</v>
      </c>
      <c r="AF731" s="177">
        <f t="shared" si="460"/>
        <v>0</v>
      </c>
      <c r="AG731" s="178">
        <f t="shared" si="450"/>
        <v>0</v>
      </c>
      <c r="AH731" s="220">
        <f t="shared" si="461"/>
        <v>0</v>
      </c>
      <c r="AI731" s="179">
        <f t="shared" si="451"/>
        <v>0</v>
      </c>
      <c r="AJ731" s="177">
        <f t="shared" si="462"/>
        <v>0</v>
      </c>
      <c r="AK731" s="178">
        <f t="shared" si="452"/>
        <v>0</v>
      </c>
      <c r="AL731" s="177">
        <f t="shared" si="463"/>
        <v>0</v>
      </c>
      <c r="AM731" s="178">
        <f t="shared" si="453"/>
        <v>0</v>
      </c>
      <c r="AN731" s="220">
        <f t="shared" si="464"/>
        <v>0</v>
      </c>
      <c r="AO731" s="117">
        <f t="shared" si="454"/>
        <v>0</v>
      </c>
    </row>
    <row r="732" spans="1:41" s="65" customFormat="1" ht="15" customHeight="1">
      <c r="A732" s="66">
        <v>11</v>
      </c>
      <c r="B732" s="42">
        <v>20211111</v>
      </c>
      <c r="C732" s="43" t="s">
        <v>601</v>
      </c>
      <c r="D732" s="74">
        <v>1</v>
      </c>
      <c r="E732" s="75">
        <v>3.19</v>
      </c>
      <c r="F732" s="55"/>
      <c r="G732" s="75"/>
      <c r="H732" s="63">
        <v>11460.943035326884</v>
      </c>
      <c r="I732" s="63">
        <v>11804.77132638669</v>
      </c>
      <c r="J732" s="64">
        <v>14755.964157983362</v>
      </c>
      <c r="K732" s="243">
        <f t="shared" si="440"/>
        <v>0</v>
      </c>
      <c r="L732" s="238"/>
      <c r="M732" s="72">
        <v>100</v>
      </c>
      <c r="N732" s="175">
        <f t="shared" si="428"/>
        <v>0</v>
      </c>
      <c r="O732" s="178">
        <f t="shared" si="441"/>
        <v>0</v>
      </c>
      <c r="P732" s="177">
        <f t="shared" si="429"/>
        <v>0</v>
      </c>
      <c r="Q732" s="178">
        <f t="shared" si="442"/>
        <v>0</v>
      </c>
      <c r="R732" s="177">
        <f t="shared" si="429"/>
        <v>0</v>
      </c>
      <c r="S732" s="178">
        <f t="shared" si="443"/>
        <v>0</v>
      </c>
      <c r="T732" s="177">
        <f t="shared" si="455"/>
        <v>0</v>
      </c>
      <c r="U732" s="179">
        <f t="shared" si="444"/>
        <v>0</v>
      </c>
      <c r="V732" s="177">
        <f t="shared" si="456"/>
        <v>0</v>
      </c>
      <c r="W732" s="178">
        <f t="shared" si="445"/>
        <v>0</v>
      </c>
      <c r="X732" s="177">
        <f t="shared" si="457"/>
        <v>0</v>
      </c>
      <c r="Y732" s="178">
        <f t="shared" si="446"/>
        <v>0</v>
      </c>
      <c r="Z732" s="177">
        <f t="shared" si="458"/>
        <v>0</v>
      </c>
      <c r="AA732" s="178">
        <f t="shared" si="447"/>
        <v>0</v>
      </c>
      <c r="AB732" s="177">
        <f t="shared" si="459"/>
        <v>0</v>
      </c>
      <c r="AC732" s="178">
        <f t="shared" si="448"/>
        <v>0</v>
      </c>
      <c r="AD732" s="177">
        <f t="shared" si="460"/>
        <v>0</v>
      </c>
      <c r="AE732" s="179">
        <f t="shared" si="449"/>
        <v>0</v>
      </c>
      <c r="AF732" s="177">
        <f t="shared" si="460"/>
        <v>0</v>
      </c>
      <c r="AG732" s="178">
        <f t="shared" si="450"/>
        <v>0</v>
      </c>
      <c r="AH732" s="220">
        <f t="shared" si="461"/>
        <v>0</v>
      </c>
      <c r="AI732" s="179">
        <f t="shared" si="451"/>
        <v>0</v>
      </c>
      <c r="AJ732" s="177">
        <f t="shared" si="462"/>
        <v>0</v>
      </c>
      <c r="AK732" s="178">
        <f t="shared" si="452"/>
        <v>0</v>
      </c>
      <c r="AL732" s="177">
        <f t="shared" si="463"/>
        <v>0</v>
      </c>
      <c r="AM732" s="178">
        <f t="shared" si="453"/>
        <v>0</v>
      </c>
      <c r="AN732" s="220">
        <f t="shared" si="464"/>
        <v>0</v>
      </c>
      <c r="AO732" s="117">
        <f t="shared" si="454"/>
        <v>0</v>
      </c>
    </row>
    <row r="733" spans="1:41" s="65" customFormat="1" ht="15" customHeight="1" thickBot="1">
      <c r="A733" s="67">
        <v>12</v>
      </c>
      <c r="B733" s="44">
        <v>20211112</v>
      </c>
      <c r="C733" s="45" t="s">
        <v>681</v>
      </c>
      <c r="D733" s="76">
        <v>1</v>
      </c>
      <c r="E733" s="77">
        <v>3.7</v>
      </c>
      <c r="F733" s="57"/>
      <c r="G733" s="77"/>
      <c r="H733" s="70">
        <v>15301.912657681009</v>
      </c>
      <c r="I733" s="70">
        <v>15760.97003741144</v>
      </c>
      <c r="J733" s="71">
        <v>19701.212546764298</v>
      </c>
      <c r="K733" s="246">
        <f t="shared" si="440"/>
        <v>0</v>
      </c>
      <c r="L733" s="240"/>
      <c r="M733" s="73">
        <v>100</v>
      </c>
      <c r="N733" s="180">
        <f t="shared" si="428"/>
        <v>0</v>
      </c>
      <c r="O733" s="178">
        <f t="shared" si="441"/>
        <v>0</v>
      </c>
      <c r="P733" s="177">
        <f t="shared" si="429"/>
        <v>0</v>
      </c>
      <c r="Q733" s="178">
        <f t="shared" si="442"/>
        <v>0</v>
      </c>
      <c r="R733" s="177">
        <f t="shared" si="429"/>
        <v>0</v>
      </c>
      <c r="S733" s="178">
        <f t="shared" si="443"/>
        <v>0</v>
      </c>
      <c r="T733" s="177">
        <f t="shared" si="455"/>
        <v>0</v>
      </c>
      <c r="U733" s="179">
        <f t="shared" si="444"/>
        <v>0</v>
      </c>
      <c r="V733" s="177">
        <f t="shared" si="456"/>
        <v>0</v>
      </c>
      <c r="W733" s="178">
        <f t="shared" si="445"/>
        <v>0</v>
      </c>
      <c r="X733" s="177">
        <f t="shared" si="457"/>
        <v>0</v>
      </c>
      <c r="Y733" s="178">
        <f t="shared" si="446"/>
        <v>0</v>
      </c>
      <c r="Z733" s="177">
        <f t="shared" si="458"/>
        <v>0</v>
      </c>
      <c r="AA733" s="178">
        <f t="shared" si="447"/>
        <v>0</v>
      </c>
      <c r="AB733" s="177">
        <f t="shared" si="459"/>
        <v>0</v>
      </c>
      <c r="AC733" s="178">
        <f t="shared" si="448"/>
        <v>0</v>
      </c>
      <c r="AD733" s="177">
        <f t="shared" si="460"/>
        <v>0</v>
      </c>
      <c r="AE733" s="179">
        <f t="shared" si="449"/>
        <v>0</v>
      </c>
      <c r="AF733" s="177">
        <f t="shared" si="460"/>
        <v>0</v>
      </c>
      <c r="AG733" s="178">
        <f t="shared" si="450"/>
        <v>0</v>
      </c>
      <c r="AH733" s="220">
        <f t="shared" si="461"/>
        <v>0</v>
      </c>
      <c r="AI733" s="179">
        <f t="shared" si="451"/>
        <v>0</v>
      </c>
      <c r="AJ733" s="177">
        <f t="shared" si="462"/>
        <v>0</v>
      </c>
      <c r="AK733" s="178">
        <f t="shared" si="452"/>
        <v>0</v>
      </c>
      <c r="AL733" s="177">
        <f t="shared" si="463"/>
        <v>0</v>
      </c>
      <c r="AM733" s="178">
        <f t="shared" si="453"/>
        <v>0</v>
      </c>
      <c r="AN733" s="220">
        <f t="shared" si="464"/>
        <v>0</v>
      </c>
      <c r="AO733" s="117">
        <f t="shared" si="454"/>
        <v>0</v>
      </c>
    </row>
    <row r="734" spans="1:41" s="139" customFormat="1" ht="15" customHeight="1" thickTop="1">
      <c r="A734" s="151" t="s">
        <v>772</v>
      </c>
      <c r="B734" s="129"/>
      <c r="C734" s="130"/>
      <c r="D734" s="131"/>
      <c r="E734" s="132"/>
      <c r="F734" s="133"/>
      <c r="G734" s="134"/>
      <c r="H734" s="135"/>
      <c r="I734" s="135"/>
      <c r="J734" s="135"/>
      <c r="K734" s="245"/>
      <c r="L734" s="136"/>
      <c r="M734" s="184"/>
      <c r="N734" s="209"/>
      <c r="O734" s="185"/>
      <c r="P734" s="187"/>
      <c r="Q734" s="185"/>
      <c r="R734" s="187"/>
      <c r="S734" s="185"/>
      <c r="T734" s="187"/>
      <c r="U734" s="136"/>
      <c r="V734" s="187"/>
      <c r="W734" s="185"/>
      <c r="X734" s="187"/>
      <c r="Y734" s="185"/>
      <c r="Z734" s="187"/>
      <c r="AA734" s="185"/>
      <c r="AB734" s="187"/>
      <c r="AC734" s="185"/>
      <c r="AD734" s="187"/>
      <c r="AE734" s="136"/>
      <c r="AF734" s="226"/>
      <c r="AG734" s="210"/>
      <c r="AH734" s="209"/>
      <c r="AI734" s="136"/>
      <c r="AJ734" s="226"/>
      <c r="AK734" s="210">
        <f t="shared" si="452"/>
        <v>0</v>
      </c>
      <c r="AL734" s="226"/>
      <c r="AM734" s="210">
        <f t="shared" si="453"/>
        <v>0</v>
      </c>
      <c r="AN734" s="209"/>
      <c r="AO734" s="138">
        <f t="shared" si="454"/>
        <v>0</v>
      </c>
    </row>
    <row r="735" spans="1:41" s="65" customFormat="1" ht="15" customHeight="1">
      <c r="A735" s="60">
        <v>1</v>
      </c>
      <c r="B735" s="40">
        <v>20221201</v>
      </c>
      <c r="C735" s="41" t="s">
        <v>682</v>
      </c>
      <c r="D735" s="78">
        <v>1</v>
      </c>
      <c r="E735" s="79">
        <v>0.8</v>
      </c>
      <c r="F735" s="106"/>
      <c r="G735" s="79"/>
      <c r="H735" s="82">
        <v>2369.7971199624239</v>
      </c>
      <c r="I735" s="82">
        <v>2440.8910335612968</v>
      </c>
      <c r="J735" s="83">
        <v>3051.1137919516209</v>
      </c>
      <c r="K735" s="242">
        <f t="shared" si="440"/>
        <v>0</v>
      </c>
      <c r="L735" s="237"/>
      <c r="M735" s="84">
        <v>200</v>
      </c>
      <c r="N735" s="175">
        <f t="shared" si="428"/>
        <v>0</v>
      </c>
      <c r="O735" s="178">
        <f t="shared" si="441"/>
        <v>0</v>
      </c>
      <c r="P735" s="177">
        <f t="shared" si="429"/>
        <v>0</v>
      </c>
      <c r="Q735" s="178">
        <f t="shared" si="442"/>
        <v>0</v>
      </c>
      <c r="R735" s="177">
        <f t="shared" si="429"/>
        <v>0</v>
      </c>
      <c r="S735" s="178">
        <f t="shared" si="443"/>
        <v>0</v>
      </c>
      <c r="T735" s="177">
        <f t="shared" ref="T735:T746" si="465">U735/1.1</f>
        <v>0</v>
      </c>
      <c r="U735" s="179">
        <f t="shared" si="444"/>
        <v>0</v>
      </c>
      <c r="V735" s="177">
        <f t="shared" ref="V735:V746" si="466">W735/1.1</f>
        <v>0</v>
      </c>
      <c r="W735" s="178">
        <f t="shared" si="445"/>
        <v>0</v>
      </c>
      <c r="X735" s="177">
        <f t="shared" ref="X735:X746" si="467">Y735/1.1</f>
        <v>0</v>
      </c>
      <c r="Y735" s="178">
        <f t="shared" si="446"/>
        <v>0</v>
      </c>
      <c r="Z735" s="177">
        <f t="shared" ref="Z735:Z746" si="468">AA735/1.1</f>
        <v>0</v>
      </c>
      <c r="AA735" s="178">
        <f t="shared" si="447"/>
        <v>0</v>
      </c>
      <c r="AB735" s="177">
        <f t="shared" ref="AB735:AB746" si="469">AC735/1.1</f>
        <v>0</v>
      </c>
      <c r="AC735" s="178">
        <f t="shared" si="448"/>
        <v>0</v>
      </c>
      <c r="AD735" s="177">
        <f t="shared" ref="AD735:AF746" si="470">AE735/1.1</f>
        <v>0</v>
      </c>
      <c r="AE735" s="179">
        <f t="shared" si="449"/>
        <v>0</v>
      </c>
      <c r="AF735" s="177">
        <f t="shared" si="470"/>
        <v>0</v>
      </c>
      <c r="AG735" s="178">
        <f t="shared" si="450"/>
        <v>0</v>
      </c>
      <c r="AH735" s="220">
        <f t="shared" ref="AH735:AH746" si="471">AI735/1.1</f>
        <v>0</v>
      </c>
      <c r="AI735" s="179">
        <f t="shared" si="451"/>
        <v>0</v>
      </c>
      <c r="AJ735" s="177">
        <f t="shared" ref="AJ735:AJ746" si="472">AK735/1.1</f>
        <v>0</v>
      </c>
      <c r="AK735" s="178">
        <f t="shared" si="452"/>
        <v>0</v>
      </c>
      <c r="AL735" s="177">
        <f t="shared" ref="AL735:AL746" si="473">AM735/1.1</f>
        <v>0</v>
      </c>
      <c r="AM735" s="178">
        <f t="shared" si="453"/>
        <v>0</v>
      </c>
      <c r="AN735" s="220">
        <f t="shared" ref="AN735:AN746" si="474">AO735/1.1</f>
        <v>0</v>
      </c>
      <c r="AO735" s="117">
        <f t="shared" si="454"/>
        <v>0</v>
      </c>
    </row>
    <row r="736" spans="1:41" s="65" customFormat="1" ht="15" customHeight="1">
      <c r="A736" s="66">
        <v>2</v>
      </c>
      <c r="B736" s="42">
        <v>20221202</v>
      </c>
      <c r="C736" s="43" t="s">
        <v>683</v>
      </c>
      <c r="D736" s="74">
        <v>1</v>
      </c>
      <c r="E736" s="75">
        <v>0.98</v>
      </c>
      <c r="F736" s="55"/>
      <c r="G736" s="75"/>
      <c r="H736" s="63">
        <v>3143.7084466776037</v>
      </c>
      <c r="I736" s="63">
        <v>3238.0197000779317</v>
      </c>
      <c r="J736" s="64">
        <v>4047.5246250974146</v>
      </c>
      <c r="K736" s="243">
        <f t="shared" si="440"/>
        <v>0</v>
      </c>
      <c r="L736" s="238"/>
      <c r="M736" s="72">
        <v>200</v>
      </c>
      <c r="N736" s="175">
        <f t="shared" si="428"/>
        <v>0</v>
      </c>
      <c r="O736" s="178">
        <f t="shared" si="441"/>
        <v>0</v>
      </c>
      <c r="P736" s="177">
        <f t="shared" si="429"/>
        <v>0</v>
      </c>
      <c r="Q736" s="178">
        <f t="shared" si="442"/>
        <v>0</v>
      </c>
      <c r="R736" s="177">
        <f t="shared" si="429"/>
        <v>0</v>
      </c>
      <c r="S736" s="178">
        <f t="shared" si="443"/>
        <v>0</v>
      </c>
      <c r="T736" s="177">
        <f t="shared" si="465"/>
        <v>0</v>
      </c>
      <c r="U736" s="179">
        <f t="shared" si="444"/>
        <v>0</v>
      </c>
      <c r="V736" s="177">
        <f t="shared" si="466"/>
        <v>0</v>
      </c>
      <c r="W736" s="178">
        <f t="shared" si="445"/>
        <v>0</v>
      </c>
      <c r="X736" s="177">
        <f t="shared" si="467"/>
        <v>0</v>
      </c>
      <c r="Y736" s="178">
        <f t="shared" si="446"/>
        <v>0</v>
      </c>
      <c r="Z736" s="177">
        <f t="shared" si="468"/>
        <v>0</v>
      </c>
      <c r="AA736" s="178">
        <f t="shared" si="447"/>
        <v>0</v>
      </c>
      <c r="AB736" s="177">
        <f t="shared" si="469"/>
        <v>0</v>
      </c>
      <c r="AC736" s="178">
        <f t="shared" si="448"/>
        <v>0</v>
      </c>
      <c r="AD736" s="177">
        <f t="shared" si="470"/>
        <v>0</v>
      </c>
      <c r="AE736" s="179">
        <f t="shared" si="449"/>
        <v>0</v>
      </c>
      <c r="AF736" s="177">
        <f t="shared" si="470"/>
        <v>0</v>
      </c>
      <c r="AG736" s="178">
        <f t="shared" si="450"/>
        <v>0</v>
      </c>
      <c r="AH736" s="220">
        <f t="shared" si="471"/>
        <v>0</v>
      </c>
      <c r="AI736" s="179">
        <f t="shared" si="451"/>
        <v>0</v>
      </c>
      <c r="AJ736" s="177">
        <f t="shared" si="472"/>
        <v>0</v>
      </c>
      <c r="AK736" s="178">
        <f t="shared" si="452"/>
        <v>0</v>
      </c>
      <c r="AL736" s="177">
        <f t="shared" si="473"/>
        <v>0</v>
      </c>
      <c r="AM736" s="178">
        <f t="shared" si="453"/>
        <v>0</v>
      </c>
      <c r="AN736" s="220">
        <f t="shared" si="474"/>
        <v>0</v>
      </c>
      <c r="AO736" s="117">
        <f t="shared" si="454"/>
        <v>0</v>
      </c>
    </row>
    <row r="737" spans="1:41" s="65" customFormat="1" ht="15" customHeight="1">
      <c r="A737" s="66">
        <v>3</v>
      </c>
      <c r="B737" s="42">
        <v>20221203</v>
      </c>
      <c r="C737" s="43" t="s">
        <v>684</v>
      </c>
      <c r="D737" s="74">
        <v>1</v>
      </c>
      <c r="E737" s="75">
        <v>1</v>
      </c>
      <c r="F737" s="55"/>
      <c r="G737" s="75"/>
      <c r="H737" s="63">
        <v>3238.5130180745905</v>
      </c>
      <c r="I737" s="63">
        <v>3335.6684086168284</v>
      </c>
      <c r="J737" s="64">
        <v>4169.5855107710349</v>
      </c>
      <c r="K737" s="243">
        <f t="shared" si="440"/>
        <v>0</v>
      </c>
      <c r="L737" s="238"/>
      <c r="M737" s="72">
        <v>200</v>
      </c>
      <c r="N737" s="175">
        <f t="shared" si="428"/>
        <v>0</v>
      </c>
      <c r="O737" s="178">
        <f t="shared" si="441"/>
        <v>0</v>
      </c>
      <c r="P737" s="177">
        <f t="shared" si="429"/>
        <v>0</v>
      </c>
      <c r="Q737" s="178">
        <f t="shared" si="442"/>
        <v>0</v>
      </c>
      <c r="R737" s="177">
        <f t="shared" si="429"/>
        <v>0</v>
      </c>
      <c r="S737" s="178">
        <f t="shared" si="443"/>
        <v>0</v>
      </c>
      <c r="T737" s="177">
        <f t="shared" si="465"/>
        <v>0</v>
      </c>
      <c r="U737" s="179">
        <f t="shared" si="444"/>
        <v>0</v>
      </c>
      <c r="V737" s="177">
        <f t="shared" si="466"/>
        <v>0</v>
      </c>
      <c r="W737" s="178">
        <f t="shared" si="445"/>
        <v>0</v>
      </c>
      <c r="X737" s="177">
        <f t="shared" si="467"/>
        <v>0</v>
      </c>
      <c r="Y737" s="178">
        <f t="shared" si="446"/>
        <v>0</v>
      </c>
      <c r="Z737" s="177">
        <f t="shared" si="468"/>
        <v>0</v>
      </c>
      <c r="AA737" s="178">
        <f t="shared" si="447"/>
        <v>0</v>
      </c>
      <c r="AB737" s="177">
        <f t="shared" si="469"/>
        <v>0</v>
      </c>
      <c r="AC737" s="178">
        <f t="shared" si="448"/>
        <v>0</v>
      </c>
      <c r="AD737" s="177">
        <f t="shared" si="470"/>
        <v>0</v>
      </c>
      <c r="AE737" s="179">
        <f t="shared" si="449"/>
        <v>0</v>
      </c>
      <c r="AF737" s="177">
        <f t="shared" si="470"/>
        <v>0</v>
      </c>
      <c r="AG737" s="178">
        <f t="shared" si="450"/>
        <v>0</v>
      </c>
      <c r="AH737" s="220">
        <f t="shared" si="471"/>
        <v>0</v>
      </c>
      <c r="AI737" s="179">
        <f t="shared" si="451"/>
        <v>0</v>
      </c>
      <c r="AJ737" s="177">
        <f t="shared" si="472"/>
        <v>0</v>
      </c>
      <c r="AK737" s="178">
        <f t="shared" si="452"/>
        <v>0</v>
      </c>
      <c r="AL737" s="177">
        <f t="shared" si="473"/>
        <v>0</v>
      </c>
      <c r="AM737" s="178">
        <f t="shared" si="453"/>
        <v>0</v>
      </c>
      <c r="AN737" s="220">
        <f t="shared" si="474"/>
        <v>0</v>
      </c>
      <c r="AO737" s="117">
        <f t="shared" si="454"/>
        <v>0</v>
      </c>
    </row>
    <row r="738" spans="1:41" s="65" customFormat="1" ht="15" customHeight="1">
      <c r="A738" s="66">
        <v>4</v>
      </c>
      <c r="B738" s="42">
        <v>20221204</v>
      </c>
      <c r="C738" s="43" t="s">
        <v>685</v>
      </c>
      <c r="D738" s="74">
        <v>1</v>
      </c>
      <c r="E738" s="75">
        <v>1.2</v>
      </c>
      <c r="F738" s="55"/>
      <c r="G738" s="75"/>
      <c r="H738" s="63">
        <v>4304.0373958705386</v>
      </c>
      <c r="I738" s="63">
        <v>4433.158517746655</v>
      </c>
      <c r="J738" s="64">
        <v>5541.4481471833187</v>
      </c>
      <c r="K738" s="243">
        <f t="shared" si="440"/>
        <v>0</v>
      </c>
      <c r="L738" s="238"/>
      <c r="M738" s="72">
        <v>200</v>
      </c>
      <c r="N738" s="175">
        <f t="shared" si="428"/>
        <v>0</v>
      </c>
      <c r="O738" s="178">
        <f t="shared" si="441"/>
        <v>0</v>
      </c>
      <c r="P738" s="177">
        <f t="shared" si="429"/>
        <v>0</v>
      </c>
      <c r="Q738" s="178">
        <f t="shared" si="442"/>
        <v>0</v>
      </c>
      <c r="R738" s="177">
        <f t="shared" si="429"/>
        <v>0</v>
      </c>
      <c r="S738" s="178">
        <f t="shared" si="443"/>
        <v>0</v>
      </c>
      <c r="T738" s="177">
        <f t="shared" si="465"/>
        <v>0</v>
      </c>
      <c r="U738" s="179">
        <f t="shared" si="444"/>
        <v>0</v>
      </c>
      <c r="V738" s="177">
        <f t="shared" si="466"/>
        <v>0</v>
      </c>
      <c r="W738" s="178">
        <f t="shared" si="445"/>
        <v>0</v>
      </c>
      <c r="X738" s="177">
        <f t="shared" si="467"/>
        <v>0</v>
      </c>
      <c r="Y738" s="178">
        <f t="shared" si="446"/>
        <v>0</v>
      </c>
      <c r="Z738" s="177">
        <f t="shared" si="468"/>
        <v>0</v>
      </c>
      <c r="AA738" s="178">
        <f t="shared" si="447"/>
        <v>0</v>
      </c>
      <c r="AB738" s="177">
        <f t="shared" si="469"/>
        <v>0</v>
      </c>
      <c r="AC738" s="178">
        <f t="shared" si="448"/>
        <v>0</v>
      </c>
      <c r="AD738" s="177">
        <f t="shared" si="470"/>
        <v>0</v>
      </c>
      <c r="AE738" s="179">
        <f t="shared" si="449"/>
        <v>0</v>
      </c>
      <c r="AF738" s="177">
        <f t="shared" si="470"/>
        <v>0</v>
      </c>
      <c r="AG738" s="178">
        <f t="shared" si="450"/>
        <v>0</v>
      </c>
      <c r="AH738" s="220">
        <f t="shared" si="471"/>
        <v>0</v>
      </c>
      <c r="AI738" s="179">
        <f t="shared" si="451"/>
        <v>0</v>
      </c>
      <c r="AJ738" s="177">
        <f t="shared" si="472"/>
        <v>0</v>
      </c>
      <c r="AK738" s="178">
        <f t="shared" si="452"/>
        <v>0</v>
      </c>
      <c r="AL738" s="177">
        <f t="shared" si="473"/>
        <v>0</v>
      </c>
      <c r="AM738" s="178">
        <f t="shared" si="453"/>
        <v>0</v>
      </c>
      <c r="AN738" s="220">
        <f t="shared" si="474"/>
        <v>0</v>
      </c>
      <c r="AO738" s="117">
        <f t="shared" si="454"/>
        <v>0</v>
      </c>
    </row>
    <row r="739" spans="1:41" s="65" customFormat="1" ht="15" customHeight="1">
      <c r="A739" s="66">
        <v>5</v>
      </c>
      <c r="B739" s="42">
        <v>20221205</v>
      </c>
      <c r="C739" s="43" t="s">
        <v>686</v>
      </c>
      <c r="D739" s="74">
        <v>1</v>
      </c>
      <c r="E739" s="75">
        <v>1.38</v>
      </c>
      <c r="F739" s="55"/>
      <c r="G739" s="75"/>
      <c r="H739" s="63">
        <v>5295.3556159051077</v>
      </c>
      <c r="I739" s="63">
        <v>5454.2162843822607</v>
      </c>
      <c r="J739" s="64">
        <v>6817.7703554778254</v>
      </c>
      <c r="K739" s="243">
        <f t="shared" si="440"/>
        <v>0</v>
      </c>
      <c r="L739" s="238"/>
      <c r="M739" s="72">
        <v>200</v>
      </c>
      <c r="N739" s="175">
        <f t="shared" si="428"/>
        <v>0</v>
      </c>
      <c r="O739" s="178">
        <f t="shared" si="441"/>
        <v>0</v>
      </c>
      <c r="P739" s="177">
        <f t="shared" si="429"/>
        <v>0</v>
      </c>
      <c r="Q739" s="178">
        <f t="shared" si="442"/>
        <v>0</v>
      </c>
      <c r="R739" s="177">
        <f t="shared" si="429"/>
        <v>0</v>
      </c>
      <c r="S739" s="178">
        <f t="shared" si="443"/>
        <v>0</v>
      </c>
      <c r="T739" s="177">
        <f t="shared" si="465"/>
        <v>0</v>
      </c>
      <c r="U739" s="179">
        <f t="shared" si="444"/>
        <v>0</v>
      </c>
      <c r="V739" s="177">
        <f t="shared" si="466"/>
        <v>0</v>
      </c>
      <c r="W739" s="178">
        <f t="shared" si="445"/>
        <v>0</v>
      </c>
      <c r="X739" s="177">
        <f t="shared" si="467"/>
        <v>0</v>
      </c>
      <c r="Y739" s="178">
        <f t="shared" si="446"/>
        <v>0</v>
      </c>
      <c r="Z739" s="177">
        <f t="shared" si="468"/>
        <v>0</v>
      </c>
      <c r="AA739" s="178">
        <f t="shared" si="447"/>
        <v>0</v>
      </c>
      <c r="AB739" s="177">
        <f t="shared" si="469"/>
        <v>0</v>
      </c>
      <c r="AC739" s="178">
        <f t="shared" si="448"/>
        <v>0</v>
      </c>
      <c r="AD739" s="177">
        <f t="shared" si="470"/>
        <v>0</v>
      </c>
      <c r="AE739" s="179">
        <f t="shared" si="449"/>
        <v>0</v>
      </c>
      <c r="AF739" s="177">
        <f t="shared" si="470"/>
        <v>0</v>
      </c>
      <c r="AG739" s="178">
        <f t="shared" si="450"/>
        <v>0</v>
      </c>
      <c r="AH739" s="220">
        <f t="shared" si="471"/>
        <v>0</v>
      </c>
      <c r="AI739" s="179">
        <f t="shared" si="451"/>
        <v>0</v>
      </c>
      <c r="AJ739" s="177">
        <f t="shared" si="472"/>
        <v>0</v>
      </c>
      <c r="AK739" s="178">
        <f t="shared" si="452"/>
        <v>0</v>
      </c>
      <c r="AL739" s="177">
        <f t="shared" si="473"/>
        <v>0</v>
      </c>
      <c r="AM739" s="178">
        <f t="shared" si="453"/>
        <v>0</v>
      </c>
      <c r="AN739" s="220">
        <f t="shared" si="474"/>
        <v>0</v>
      </c>
      <c r="AO739" s="117">
        <f t="shared" si="454"/>
        <v>0</v>
      </c>
    </row>
    <row r="740" spans="1:41" s="65" customFormat="1" ht="15" customHeight="1">
      <c r="A740" s="66">
        <v>6</v>
      </c>
      <c r="B740" s="42">
        <v>20221206</v>
      </c>
      <c r="C740" s="43" t="s">
        <v>687</v>
      </c>
      <c r="D740" s="74">
        <v>1</v>
      </c>
      <c r="E740" s="75">
        <v>1.75</v>
      </c>
      <c r="F740" s="55"/>
      <c r="G740" s="75"/>
      <c r="H740" s="63">
        <v>8074.3330608347951</v>
      </c>
      <c r="I740" s="63">
        <v>8316.5630526598397</v>
      </c>
      <c r="J740" s="64">
        <v>10395.7038158248</v>
      </c>
      <c r="K740" s="243">
        <f t="shared" si="440"/>
        <v>0</v>
      </c>
      <c r="L740" s="238"/>
      <c r="M740" s="72">
        <v>200</v>
      </c>
      <c r="N740" s="175">
        <f t="shared" si="428"/>
        <v>0</v>
      </c>
      <c r="O740" s="178">
        <f t="shared" si="441"/>
        <v>0</v>
      </c>
      <c r="P740" s="177">
        <f t="shared" si="429"/>
        <v>0</v>
      </c>
      <c r="Q740" s="178">
        <f t="shared" si="442"/>
        <v>0</v>
      </c>
      <c r="R740" s="177">
        <f t="shared" si="429"/>
        <v>0</v>
      </c>
      <c r="S740" s="178">
        <f t="shared" si="443"/>
        <v>0</v>
      </c>
      <c r="T740" s="177">
        <f t="shared" si="465"/>
        <v>0</v>
      </c>
      <c r="U740" s="179">
        <f t="shared" si="444"/>
        <v>0</v>
      </c>
      <c r="V740" s="177">
        <f t="shared" si="466"/>
        <v>0</v>
      </c>
      <c r="W740" s="178">
        <f t="shared" si="445"/>
        <v>0</v>
      </c>
      <c r="X740" s="177">
        <f t="shared" si="467"/>
        <v>0</v>
      </c>
      <c r="Y740" s="178">
        <f t="shared" si="446"/>
        <v>0</v>
      </c>
      <c r="Z740" s="177">
        <f t="shared" si="468"/>
        <v>0</v>
      </c>
      <c r="AA740" s="178">
        <f t="shared" si="447"/>
        <v>0</v>
      </c>
      <c r="AB740" s="177">
        <f t="shared" si="469"/>
        <v>0</v>
      </c>
      <c r="AC740" s="178">
        <f t="shared" si="448"/>
        <v>0</v>
      </c>
      <c r="AD740" s="177">
        <f t="shared" si="470"/>
        <v>0</v>
      </c>
      <c r="AE740" s="179">
        <f t="shared" si="449"/>
        <v>0</v>
      </c>
      <c r="AF740" s="177">
        <f t="shared" si="470"/>
        <v>0</v>
      </c>
      <c r="AG740" s="178">
        <f t="shared" si="450"/>
        <v>0</v>
      </c>
      <c r="AH740" s="220">
        <f t="shared" si="471"/>
        <v>0</v>
      </c>
      <c r="AI740" s="179">
        <f t="shared" si="451"/>
        <v>0</v>
      </c>
      <c r="AJ740" s="177">
        <f t="shared" si="472"/>
        <v>0</v>
      </c>
      <c r="AK740" s="178">
        <f t="shared" si="452"/>
        <v>0</v>
      </c>
      <c r="AL740" s="177">
        <f t="shared" si="473"/>
        <v>0</v>
      </c>
      <c r="AM740" s="178">
        <f t="shared" si="453"/>
        <v>0</v>
      </c>
      <c r="AN740" s="220">
        <f t="shared" si="474"/>
        <v>0</v>
      </c>
      <c r="AO740" s="117">
        <f t="shared" si="454"/>
        <v>0</v>
      </c>
    </row>
    <row r="741" spans="1:41" s="65" customFormat="1" ht="15" customHeight="1">
      <c r="A741" s="66">
        <v>7</v>
      </c>
      <c r="B741" s="42">
        <v>20221207</v>
      </c>
      <c r="C741" s="43" t="s">
        <v>688</v>
      </c>
      <c r="D741" s="74">
        <v>1</v>
      </c>
      <c r="E741" s="75">
        <v>2</v>
      </c>
      <c r="F741" s="55"/>
      <c r="G741" s="75"/>
      <c r="H741" s="63">
        <v>10234.23280416556</v>
      </c>
      <c r="I741" s="63">
        <v>10541.259788290527</v>
      </c>
      <c r="J741" s="64">
        <v>13176.574735363158</v>
      </c>
      <c r="K741" s="243">
        <f t="shared" si="440"/>
        <v>0</v>
      </c>
      <c r="L741" s="238"/>
      <c r="M741" s="72">
        <v>200</v>
      </c>
      <c r="N741" s="175">
        <f t="shared" si="428"/>
        <v>0</v>
      </c>
      <c r="O741" s="178">
        <f t="shared" si="441"/>
        <v>0</v>
      </c>
      <c r="P741" s="177">
        <f t="shared" si="429"/>
        <v>0</v>
      </c>
      <c r="Q741" s="178">
        <f t="shared" si="442"/>
        <v>0</v>
      </c>
      <c r="R741" s="177">
        <f t="shared" si="429"/>
        <v>0</v>
      </c>
      <c r="S741" s="178">
        <f t="shared" si="443"/>
        <v>0</v>
      </c>
      <c r="T741" s="177">
        <f t="shared" si="465"/>
        <v>0</v>
      </c>
      <c r="U741" s="179">
        <f t="shared" si="444"/>
        <v>0</v>
      </c>
      <c r="V741" s="177">
        <f t="shared" si="466"/>
        <v>0</v>
      </c>
      <c r="W741" s="178">
        <f t="shared" si="445"/>
        <v>0</v>
      </c>
      <c r="X741" s="177">
        <f t="shared" si="467"/>
        <v>0</v>
      </c>
      <c r="Y741" s="178">
        <f t="shared" si="446"/>
        <v>0</v>
      </c>
      <c r="Z741" s="177">
        <f t="shared" si="468"/>
        <v>0</v>
      </c>
      <c r="AA741" s="178">
        <f t="shared" si="447"/>
        <v>0</v>
      </c>
      <c r="AB741" s="177">
        <f t="shared" si="469"/>
        <v>0</v>
      </c>
      <c r="AC741" s="178">
        <f t="shared" si="448"/>
        <v>0</v>
      </c>
      <c r="AD741" s="177">
        <f t="shared" si="470"/>
        <v>0</v>
      </c>
      <c r="AE741" s="179">
        <f t="shared" si="449"/>
        <v>0</v>
      </c>
      <c r="AF741" s="177">
        <f t="shared" si="470"/>
        <v>0</v>
      </c>
      <c r="AG741" s="178">
        <f t="shared" si="450"/>
        <v>0</v>
      </c>
      <c r="AH741" s="220">
        <f t="shared" si="471"/>
        <v>0</v>
      </c>
      <c r="AI741" s="179">
        <f t="shared" si="451"/>
        <v>0</v>
      </c>
      <c r="AJ741" s="177">
        <f t="shared" si="472"/>
        <v>0</v>
      </c>
      <c r="AK741" s="178">
        <f t="shared" si="452"/>
        <v>0</v>
      </c>
      <c r="AL741" s="177">
        <f t="shared" si="473"/>
        <v>0</v>
      </c>
      <c r="AM741" s="178">
        <f t="shared" si="453"/>
        <v>0</v>
      </c>
      <c r="AN741" s="220">
        <f t="shared" si="474"/>
        <v>0</v>
      </c>
      <c r="AO741" s="117">
        <f t="shared" si="454"/>
        <v>0</v>
      </c>
    </row>
    <row r="742" spans="1:41" s="65" customFormat="1" ht="15" customHeight="1">
      <c r="A742" s="66">
        <v>8</v>
      </c>
      <c r="B742" s="42">
        <v>20221208</v>
      </c>
      <c r="C742" s="43" t="s">
        <v>689</v>
      </c>
      <c r="D742" s="74">
        <v>1</v>
      </c>
      <c r="E742" s="75">
        <v>2.25</v>
      </c>
      <c r="F742" s="55"/>
      <c r="G742" s="75"/>
      <c r="H742" s="63">
        <v>12630.562357196572</v>
      </c>
      <c r="I742" s="63">
        <v>13009.479227912469</v>
      </c>
      <c r="J742" s="64">
        <v>16261.849034890585</v>
      </c>
      <c r="K742" s="243">
        <f t="shared" si="440"/>
        <v>0</v>
      </c>
      <c r="L742" s="238"/>
      <c r="M742" s="72">
        <v>200</v>
      </c>
      <c r="N742" s="175">
        <f t="shared" si="428"/>
        <v>0</v>
      </c>
      <c r="O742" s="178">
        <f t="shared" si="441"/>
        <v>0</v>
      </c>
      <c r="P742" s="177">
        <f t="shared" si="429"/>
        <v>0</v>
      </c>
      <c r="Q742" s="178">
        <f t="shared" si="442"/>
        <v>0</v>
      </c>
      <c r="R742" s="177">
        <f t="shared" si="429"/>
        <v>0</v>
      </c>
      <c r="S742" s="178">
        <f t="shared" si="443"/>
        <v>0</v>
      </c>
      <c r="T742" s="177">
        <f t="shared" si="465"/>
        <v>0</v>
      </c>
      <c r="U742" s="179">
        <f t="shared" si="444"/>
        <v>0</v>
      </c>
      <c r="V742" s="177">
        <f t="shared" si="466"/>
        <v>0</v>
      </c>
      <c r="W742" s="178">
        <f t="shared" si="445"/>
        <v>0</v>
      </c>
      <c r="X742" s="177">
        <f t="shared" si="467"/>
        <v>0</v>
      </c>
      <c r="Y742" s="178">
        <f t="shared" si="446"/>
        <v>0</v>
      </c>
      <c r="Z742" s="177">
        <f t="shared" si="468"/>
        <v>0</v>
      </c>
      <c r="AA742" s="178">
        <f t="shared" si="447"/>
        <v>0</v>
      </c>
      <c r="AB742" s="177">
        <f t="shared" si="469"/>
        <v>0</v>
      </c>
      <c r="AC742" s="178">
        <f t="shared" si="448"/>
        <v>0</v>
      </c>
      <c r="AD742" s="177">
        <f t="shared" si="470"/>
        <v>0</v>
      </c>
      <c r="AE742" s="179">
        <f t="shared" si="449"/>
        <v>0</v>
      </c>
      <c r="AF742" s="177">
        <f t="shared" si="470"/>
        <v>0</v>
      </c>
      <c r="AG742" s="178">
        <f t="shared" si="450"/>
        <v>0</v>
      </c>
      <c r="AH742" s="220">
        <f t="shared" si="471"/>
        <v>0</v>
      </c>
      <c r="AI742" s="179">
        <f t="shared" si="451"/>
        <v>0</v>
      </c>
      <c r="AJ742" s="177">
        <f t="shared" si="472"/>
        <v>0</v>
      </c>
      <c r="AK742" s="178">
        <f t="shared" si="452"/>
        <v>0</v>
      </c>
      <c r="AL742" s="177">
        <f t="shared" si="473"/>
        <v>0</v>
      </c>
      <c r="AM742" s="178">
        <f t="shared" si="453"/>
        <v>0</v>
      </c>
      <c r="AN742" s="220">
        <f t="shared" si="474"/>
        <v>0</v>
      </c>
      <c r="AO742" s="117">
        <f t="shared" si="454"/>
        <v>0</v>
      </c>
    </row>
    <row r="743" spans="1:41" s="65" customFormat="1" ht="15" customHeight="1">
      <c r="A743" s="66">
        <v>9</v>
      </c>
      <c r="B743" s="42">
        <v>20221209</v>
      </c>
      <c r="C743" s="43" t="s">
        <v>690</v>
      </c>
      <c r="D743" s="74">
        <v>1</v>
      </c>
      <c r="E743" s="75">
        <v>2.78</v>
      </c>
      <c r="F743" s="55"/>
      <c r="G743" s="75"/>
      <c r="H743" s="63">
        <v>18682.261900262962</v>
      </c>
      <c r="I743" s="63">
        <v>19242.729757270852</v>
      </c>
      <c r="J743" s="64">
        <v>24053.412196588564</v>
      </c>
      <c r="K743" s="243">
        <f t="shared" si="440"/>
        <v>0</v>
      </c>
      <c r="L743" s="238"/>
      <c r="M743" s="72">
        <v>200</v>
      </c>
      <c r="N743" s="175">
        <f t="shared" si="428"/>
        <v>0</v>
      </c>
      <c r="O743" s="178">
        <f t="shared" si="441"/>
        <v>0</v>
      </c>
      <c r="P743" s="177">
        <f t="shared" si="429"/>
        <v>0</v>
      </c>
      <c r="Q743" s="178">
        <f t="shared" si="442"/>
        <v>0</v>
      </c>
      <c r="R743" s="177">
        <f t="shared" si="429"/>
        <v>0</v>
      </c>
      <c r="S743" s="178">
        <f t="shared" si="443"/>
        <v>0</v>
      </c>
      <c r="T743" s="177">
        <f t="shared" si="465"/>
        <v>0</v>
      </c>
      <c r="U743" s="179">
        <f t="shared" si="444"/>
        <v>0</v>
      </c>
      <c r="V743" s="177">
        <f t="shared" si="466"/>
        <v>0</v>
      </c>
      <c r="W743" s="178">
        <f t="shared" si="445"/>
        <v>0</v>
      </c>
      <c r="X743" s="177">
        <f t="shared" si="467"/>
        <v>0</v>
      </c>
      <c r="Y743" s="178">
        <f t="shared" si="446"/>
        <v>0</v>
      </c>
      <c r="Z743" s="177">
        <f t="shared" si="468"/>
        <v>0</v>
      </c>
      <c r="AA743" s="178">
        <f t="shared" si="447"/>
        <v>0</v>
      </c>
      <c r="AB743" s="177">
        <f t="shared" si="469"/>
        <v>0</v>
      </c>
      <c r="AC743" s="178">
        <f t="shared" si="448"/>
        <v>0</v>
      </c>
      <c r="AD743" s="177">
        <f t="shared" si="470"/>
        <v>0</v>
      </c>
      <c r="AE743" s="179">
        <f t="shared" si="449"/>
        <v>0</v>
      </c>
      <c r="AF743" s="177">
        <f t="shared" si="470"/>
        <v>0</v>
      </c>
      <c r="AG743" s="178">
        <f t="shared" si="450"/>
        <v>0</v>
      </c>
      <c r="AH743" s="220">
        <f t="shared" si="471"/>
        <v>0</v>
      </c>
      <c r="AI743" s="179">
        <f t="shared" si="451"/>
        <v>0</v>
      </c>
      <c r="AJ743" s="177">
        <f t="shared" si="472"/>
        <v>0</v>
      </c>
      <c r="AK743" s="178">
        <f t="shared" si="452"/>
        <v>0</v>
      </c>
      <c r="AL743" s="177">
        <f t="shared" si="473"/>
        <v>0</v>
      </c>
      <c r="AM743" s="178">
        <f t="shared" si="453"/>
        <v>0</v>
      </c>
      <c r="AN743" s="220">
        <f t="shared" si="474"/>
        <v>0</v>
      </c>
      <c r="AO743" s="117">
        <f t="shared" si="454"/>
        <v>0</v>
      </c>
    </row>
    <row r="744" spans="1:41" s="65" customFormat="1" ht="15" customHeight="1">
      <c r="A744" s="66">
        <v>10</v>
      </c>
      <c r="B744" s="42">
        <v>20221210</v>
      </c>
      <c r="C744" s="43" t="s">
        <v>691</v>
      </c>
      <c r="D744" s="74">
        <v>1</v>
      </c>
      <c r="E744" s="75">
        <v>3</v>
      </c>
      <c r="F744" s="55"/>
      <c r="G744" s="75"/>
      <c r="H744" s="63">
        <v>21583.689874491072</v>
      </c>
      <c r="I744" s="63">
        <v>22231.200570725807</v>
      </c>
      <c r="J744" s="64">
        <v>27789.000713407258</v>
      </c>
      <c r="K744" s="243">
        <f t="shared" si="440"/>
        <v>0</v>
      </c>
      <c r="L744" s="238"/>
      <c r="M744" s="72">
        <v>200</v>
      </c>
      <c r="N744" s="175">
        <f t="shared" si="428"/>
        <v>0</v>
      </c>
      <c r="O744" s="178">
        <f t="shared" si="441"/>
        <v>0</v>
      </c>
      <c r="P744" s="177">
        <f t="shared" si="429"/>
        <v>0</v>
      </c>
      <c r="Q744" s="178">
        <f t="shared" si="442"/>
        <v>0</v>
      </c>
      <c r="R744" s="177">
        <f t="shared" si="429"/>
        <v>0</v>
      </c>
      <c r="S744" s="178">
        <f t="shared" si="443"/>
        <v>0</v>
      </c>
      <c r="T744" s="177">
        <f t="shared" si="465"/>
        <v>0</v>
      </c>
      <c r="U744" s="179">
        <f t="shared" si="444"/>
        <v>0</v>
      </c>
      <c r="V744" s="177">
        <f t="shared" si="466"/>
        <v>0</v>
      </c>
      <c r="W744" s="178">
        <f t="shared" si="445"/>
        <v>0</v>
      </c>
      <c r="X744" s="177">
        <f t="shared" si="467"/>
        <v>0</v>
      </c>
      <c r="Y744" s="178">
        <f t="shared" si="446"/>
        <v>0</v>
      </c>
      <c r="Z744" s="177">
        <f t="shared" si="468"/>
        <v>0</v>
      </c>
      <c r="AA744" s="178">
        <f t="shared" si="447"/>
        <v>0</v>
      </c>
      <c r="AB744" s="177">
        <f t="shared" si="469"/>
        <v>0</v>
      </c>
      <c r="AC744" s="178">
        <f t="shared" si="448"/>
        <v>0</v>
      </c>
      <c r="AD744" s="177">
        <f t="shared" si="470"/>
        <v>0</v>
      </c>
      <c r="AE744" s="179">
        <f t="shared" si="449"/>
        <v>0</v>
      </c>
      <c r="AF744" s="177">
        <f t="shared" si="470"/>
        <v>0</v>
      </c>
      <c r="AG744" s="178">
        <f t="shared" si="450"/>
        <v>0</v>
      </c>
      <c r="AH744" s="220">
        <f t="shared" si="471"/>
        <v>0</v>
      </c>
      <c r="AI744" s="179">
        <f t="shared" si="451"/>
        <v>0</v>
      </c>
      <c r="AJ744" s="177">
        <f t="shared" si="472"/>
        <v>0</v>
      </c>
      <c r="AK744" s="178">
        <f t="shared" si="452"/>
        <v>0</v>
      </c>
      <c r="AL744" s="177">
        <f t="shared" si="473"/>
        <v>0</v>
      </c>
      <c r="AM744" s="178">
        <f t="shared" si="453"/>
        <v>0</v>
      </c>
      <c r="AN744" s="220">
        <f t="shared" si="474"/>
        <v>0</v>
      </c>
      <c r="AO744" s="117">
        <f t="shared" si="454"/>
        <v>0</v>
      </c>
    </row>
    <row r="745" spans="1:41" s="65" customFormat="1" ht="15" customHeight="1">
      <c r="A745" s="66">
        <v>11</v>
      </c>
      <c r="B745" s="42">
        <v>20221211</v>
      </c>
      <c r="C745" s="43" t="s">
        <v>692</v>
      </c>
      <c r="D745" s="74">
        <v>1</v>
      </c>
      <c r="E745" s="75">
        <v>3.19</v>
      </c>
      <c r="F745" s="55"/>
      <c r="G745" s="75"/>
      <c r="H745" s="63">
        <v>24517.581283354499</v>
      </c>
      <c r="I745" s="63">
        <v>25253.108721855133</v>
      </c>
      <c r="J745" s="64">
        <v>31566.385902318914</v>
      </c>
      <c r="K745" s="243">
        <f t="shared" si="440"/>
        <v>0</v>
      </c>
      <c r="L745" s="238"/>
      <c r="M745" s="72">
        <v>200</v>
      </c>
      <c r="N745" s="175">
        <f t="shared" si="428"/>
        <v>0</v>
      </c>
      <c r="O745" s="178">
        <f t="shared" si="441"/>
        <v>0</v>
      </c>
      <c r="P745" s="177">
        <f t="shared" si="429"/>
        <v>0</v>
      </c>
      <c r="Q745" s="178">
        <f t="shared" si="442"/>
        <v>0</v>
      </c>
      <c r="R745" s="177">
        <f t="shared" si="429"/>
        <v>0</v>
      </c>
      <c r="S745" s="178">
        <f t="shared" si="443"/>
        <v>0</v>
      </c>
      <c r="T745" s="177">
        <f t="shared" si="465"/>
        <v>0</v>
      </c>
      <c r="U745" s="179">
        <f t="shared" si="444"/>
        <v>0</v>
      </c>
      <c r="V745" s="177">
        <f t="shared" si="466"/>
        <v>0</v>
      </c>
      <c r="W745" s="178">
        <f t="shared" si="445"/>
        <v>0</v>
      </c>
      <c r="X745" s="177">
        <f t="shared" si="467"/>
        <v>0</v>
      </c>
      <c r="Y745" s="178">
        <f t="shared" si="446"/>
        <v>0</v>
      </c>
      <c r="Z745" s="177">
        <f t="shared" si="468"/>
        <v>0</v>
      </c>
      <c r="AA745" s="178">
        <f t="shared" si="447"/>
        <v>0</v>
      </c>
      <c r="AB745" s="177">
        <f t="shared" si="469"/>
        <v>0</v>
      </c>
      <c r="AC745" s="178">
        <f t="shared" si="448"/>
        <v>0</v>
      </c>
      <c r="AD745" s="177">
        <f t="shared" si="470"/>
        <v>0</v>
      </c>
      <c r="AE745" s="179">
        <f t="shared" si="449"/>
        <v>0</v>
      </c>
      <c r="AF745" s="177">
        <f t="shared" si="470"/>
        <v>0</v>
      </c>
      <c r="AG745" s="178">
        <f t="shared" si="450"/>
        <v>0</v>
      </c>
      <c r="AH745" s="220">
        <f t="shared" si="471"/>
        <v>0</v>
      </c>
      <c r="AI745" s="179">
        <f t="shared" si="451"/>
        <v>0</v>
      </c>
      <c r="AJ745" s="177">
        <f t="shared" si="472"/>
        <v>0</v>
      </c>
      <c r="AK745" s="178">
        <f t="shared" si="452"/>
        <v>0</v>
      </c>
      <c r="AL745" s="177">
        <f t="shared" si="473"/>
        <v>0</v>
      </c>
      <c r="AM745" s="178">
        <f t="shared" si="453"/>
        <v>0</v>
      </c>
      <c r="AN745" s="220">
        <f t="shared" si="474"/>
        <v>0</v>
      </c>
      <c r="AO745" s="117">
        <f t="shared" si="454"/>
        <v>0</v>
      </c>
    </row>
    <row r="746" spans="1:41" s="65" customFormat="1" ht="15" customHeight="1" thickBot="1">
      <c r="A746" s="67">
        <v>12</v>
      </c>
      <c r="B746" s="44">
        <v>20221212</v>
      </c>
      <c r="C746" s="45" t="s">
        <v>693</v>
      </c>
      <c r="D746" s="76">
        <v>1</v>
      </c>
      <c r="E746" s="77">
        <v>3.7</v>
      </c>
      <c r="F746" s="57"/>
      <c r="G746" s="77"/>
      <c r="H746" s="70">
        <v>32593.162497367448</v>
      </c>
      <c r="I746" s="70">
        <v>33570.957372288474</v>
      </c>
      <c r="J746" s="71">
        <v>41963.696715360587</v>
      </c>
      <c r="K746" s="246">
        <f t="shared" si="440"/>
        <v>0</v>
      </c>
      <c r="L746" s="240"/>
      <c r="M746" s="73">
        <v>200</v>
      </c>
      <c r="N746" s="180">
        <f t="shared" si="428"/>
        <v>0</v>
      </c>
      <c r="O746" s="178">
        <f t="shared" si="441"/>
        <v>0</v>
      </c>
      <c r="P746" s="177">
        <f t="shared" si="429"/>
        <v>0</v>
      </c>
      <c r="Q746" s="178">
        <f t="shared" si="442"/>
        <v>0</v>
      </c>
      <c r="R746" s="177">
        <f t="shared" si="429"/>
        <v>0</v>
      </c>
      <c r="S746" s="178">
        <f t="shared" si="443"/>
        <v>0</v>
      </c>
      <c r="T746" s="177">
        <f t="shared" si="465"/>
        <v>0</v>
      </c>
      <c r="U746" s="179">
        <f t="shared" si="444"/>
        <v>0</v>
      </c>
      <c r="V746" s="177">
        <f t="shared" si="466"/>
        <v>0</v>
      </c>
      <c r="W746" s="178">
        <f t="shared" si="445"/>
        <v>0</v>
      </c>
      <c r="X746" s="177">
        <f t="shared" si="467"/>
        <v>0</v>
      </c>
      <c r="Y746" s="178">
        <f t="shared" si="446"/>
        <v>0</v>
      </c>
      <c r="Z746" s="177">
        <f t="shared" si="468"/>
        <v>0</v>
      </c>
      <c r="AA746" s="178">
        <f t="shared" si="447"/>
        <v>0</v>
      </c>
      <c r="AB746" s="177">
        <f t="shared" si="469"/>
        <v>0</v>
      </c>
      <c r="AC746" s="178">
        <f t="shared" si="448"/>
        <v>0</v>
      </c>
      <c r="AD746" s="177">
        <f t="shared" si="470"/>
        <v>0</v>
      </c>
      <c r="AE746" s="179">
        <f t="shared" si="449"/>
        <v>0</v>
      </c>
      <c r="AF746" s="177">
        <f t="shared" si="470"/>
        <v>0</v>
      </c>
      <c r="AG746" s="178">
        <f t="shared" si="450"/>
        <v>0</v>
      </c>
      <c r="AH746" s="220">
        <f t="shared" si="471"/>
        <v>0</v>
      </c>
      <c r="AI746" s="179">
        <f t="shared" si="451"/>
        <v>0</v>
      </c>
      <c r="AJ746" s="177">
        <f t="shared" si="472"/>
        <v>0</v>
      </c>
      <c r="AK746" s="178">
        <f t="shared" si="452"/>
        <v>0</v>
      </c>
      <c r="AL746" s="177">
        <f t="shared" si="473"/>
        <v>0</v>
      </c>
      <c r="AM746" s="178">
        <f t="shared" si="453"/>
        <v>0</v>
      </c>
      <c r="AN746" s="220">
        <f t="shared" si="474"/>
        <v>0</v>
      </c>
      <c r="AO746" s="117">
        <f t="shared" si="454"/>
        <v>0</v>
      </c>
    </row>
    <row r="747" spans="1:41" s="139" customFormat="1" ht="15" customHeight="1" thickTop="1">
      <c r="A747" s="151" t="s">
        <v>775</v>
      </c>
      <c r="B747" s="129"/>
      <c r="C747" s="130"/>
      <c r="D747" s="131"/>
      <c r="E747" s="132"/>
      <c r="F747" s="133"/>
      <c r="G747" s="134"/>
      <c r="H747" s="135"/>
      <c r="I747" s="135"/>
      <c r="J747" s="135"/>
      <c r="K747" s="245"/>
      <c r="L747" s="136"/>
      <c r="M747" s="184"/>
      <c r="N747" s="209"/>
      <c r="O747" s="185"/>
      <c r="P747" s="187"/>
      <c r="Q747" s="185"/>
      <c r="R747" s="187"/>
      <c r="S747" s="185"/>
      <c r="T747" s="187"/>
      <c r="U747" s="136"/>
      <c r="V747" s="187"/>
      <c r="W747" s="185"/>
      <c r="X747" s="187"/>
      <c r="Y747" s="185"/>
      <c r="Z747" s="187"/>
      <c r="AA747" s="185"/>
      <c r="AB747" s="187"/>
      <c r="AC747" s="185"/>
      <c r="AD747" s="187"/>
      <c r="AE747" s="136"/>
      <c r="AF747" s="226"/>
      <c r="AG747" s="210"/>
      <c r="AH747" s="209"/>
      <c r="AI747" s="136"/>
      <c r="AJ747" s="226"/>
      <c r="AK747" s="210">
        <f t="shared" si="452"/>
        <v>0</v>
      </c>
      <c r="AL747" s="226"/>
      <c r="AM747" s="210">
        <f t="shared" si="453"/>
        <v>0</v>
      </c>
      <c r="AN747" s="209"/>
      <c r="AO747" s="138">
        <f t="shared" si="454"/>
        <v>0</v>
      </c>
    </row>
    <row r="748" spans="1:41" s="65" customFormat="1" ht="15" customHeight="1">
      <c r="A748" s="164" t="s">
        <v>750</v>
      </c>
      <c r="B748" s="165"/>
      <c r="C748" s="165"/>
      <c r="D748" s="165"/>
      <c r="E748" s="165"/>
      <c r="F748" s="165"/>
      <c r="G748" s="165"/>
      <c r="H748" s="165"/>
      <c r="I748" s="165"/>
      <c r="J748" s="165"/>
      <c r="K748" s="251"/>
      <c r="L748" s="165"/>
      <c r="M748" s="166"/>
      <c r="N748" s="208"/>
      <c r="O748" s="178"/>
      <c r="P748" s="177"/>
      <c r="Q748" s="178"/>
      <c r="R748" s="177"/>
      <c r="S748" s="178"/>
      <c r="T748" s="177"/>
      <c r="U748" s="179"/>
      <c r="V748" s="177"/>
      <c r="W748" s="178"/>
      <c r="X748" s="177"/>
      <c r="Y748" s="178"/>
      <c r="Z748" s="177"/>
      <c r="AA748" s="178"/>
      <c r="AB748" s="177"/>
      <c r="AC748" s="178"/>
      <c r="AD748" s="177"/>
      <c r="AE748" s="179"/>
      <c r="AF748" s="177"/>
      <c r="AG748" s="178"/>
      <c r="AH748" s="220"/>
      <c r="AI748" s="179"/>
      <c r="AJ748" s="177"/>
      <c r="AK748" s="178">
        <f t="shared" si="452"/>
        <v>0</v>
      </c>
      <c r="AL748" s="177"/>
      <c r="AM748" s="178">
        <f t="shared" si="453"/>
        <v>0</v>
      </c>
      <c r="AN748" s="220"/>
      <c r="AO748" s="117">
        <f t="shared" si="454"/>
        <v>0</v>
      </c>
    </row>
    <row r="749" spans="1:41" s="65" customFormat="1" ht="15" customHeight="1">
      <c r="A749" s="60">
        <v>1</v>
      </c>
      <c r="B749" s="40">
        <v>26617001</v>
      </c>
      <c r="C749" s="41" t="s">
        <v>694</v>
      </c>
      <c r="D749" s="78">
        <v>7</v>
      </c>
      <c r="E749" s="79">
        <v>0.32</v>
      </c>
      <c r="F749" s="106"/>
      <c r="G749" s="79"/>
      <c r="H749" s="82">
        <v>929.8326318678744</v>
      </c>
      <c r="I749" s="82">
        <v>957.72761082391071</v>
      </c>
      <c r="J749" s="83">
        <v>1197.1595135298883</v>
      </c>
      <c r="K749" s="242">
        <f t="shared" si="440"/>
        <v>0</v>
      </c>
      <c r="L749" s="237"/>
      <c r="M749" s="84">
        <v>500</v>
      </c>
      <c r="N749" s="175">
        <f t="shared" si="428"/>
        <v>0</v>
      </c>
      <c r="O749" s="178">
        <f t="shared" si="441"/>
        <v>0</v>
      </c>
      <c r="P749" s="177">
        <f t="shared" si="429"/>
        <v>0</v>
      </c>
      <c r="Q749" s="178">
        <f t="shared" si="442"/>
        <v>0</v>
      </c>
      <c r="R749" s="177">
        <f t="shared" si="429"/>
        <v>0</v>
      </c>
      <c r="S749" s="178">
        <f t="shared" si="443"/>
        <v>0</v>
      </c>
      <c r="T749" s="177">
        <f t="shared" ref="T749:T764" si="475">U749/1.1</f>
        <v>0</v>
      </c>
      <c r="U749" s="179">
        <f t="shared" si="444"/>
        <v>0</v>
      </c>
      <c r="V749" s="177">
        <f t="shared" ref="V749:V764" si="476">W749/1.1</f>
        <v>0</v>
      </c>
      <c r="W749" s="178">
        <f t="shared" si="445"/>
        <v>0</v>
      </c>
      <c r="X749" s="177">
        <f t="shared" ref="X749:X764" si="477">Y749/1.1</f>
        <v>0</v>
      </c>
      <c r="Y749" s="178">
        <f t="shared" si="446"/>
        <v>0</v>
      </c>
      <c r="Z749" s="177">
        <f t="shared" ref="Z749:Z764" si="478">AA749/1.1</f>
        <v>0</v>
      </c>
      <c r="AA749" s="178">
        <f t="shared" si="447"/>
        <v>0</v>
      </c>
      <c r="AB749" s="177">
        <f t="shared" ref="AB749:AB764" si="479">AC749/1.1</f>
        <v>0</v>
      </c>
      <c r="AC749" s="178">
        <f t="shared" si="448"/>
        <v>0</v>
      </c>
      <c r="AD749" s="177">
        <f t="shared" ref="AD749:AF764" si="480">AE749/1.1</f>
        <v>0</v>
      </c>
      <c r="AE749" s="179">
        <f t="shared" si="449"/>
        <v>0</v>
      </c>
      <c r="AF749" s="177">
        <f t="shared" si="480"/>
        <v>0</v>
      </c>
      <c r="AG749" s="178">
        <f t="shared" si="450"/>
        <v>0</v>
      </c>
      <c r="AH749" s="220">
        <f t="shared" ref="AH749:AH764" si="481">AI749/1.1</f>
        <v>0</v>
      </c>
      <c r="AI749" s="179">
        <f t="shared" si="451"/>
        <v>0</v>
      </c>
      <c r="AJ749" s="177">
        <f t="shared" ref="AJ749:AJ764" si="482">AK749/1.1</f>
        <v>0</v>
      </c>
      <c r="AK749" s="178">
        <f t="shared" si="452"/>
        <v>0</v>
      </c>
      <c r="AL749" s="177">
        <f t="shared" ref="AL749:AL764" si="483">AM749/1.1</f>
        <v>0</v>
      </c>
      <c r="AM749" s="178">
        <f t="shared" si="453"/>
        <v>0</v>
      </c>
      <c r="AN749" s="220">
        <f t="shared" ref="AN749:AN764" si="484">AO749/1.1</f>
        <v>0</v>
      </c>
      <c r="AO749" s="117">
        <f t="shared" si="454"/>
        <v>0</v>
      </c>
    </row>
    <row r="750" spans="1:41" s="65" customFormat="1" ht="15" customHeight="1">
      <c r="A750" s="60">
        <v>2</v>
      </c>
      <c r="B750" s="40">
        <v>26617002</v>
      </c>
      <c r="C750" s="41" t="s">
        <v>695</v>
      </c>
      <c r="D750" s="78">
        <v>10</v>
      </c>
      <c r="E750" s="79">
        <v>0.18</v>
      </c>
      <c r="F750" s="106"/>
      <c r="G750" s="79"/>
      <c r="H750" s="82">
        <v>486.26393115698556</v>
      </c>
      <c r="I750" s="82">
        <v>500.85184909169516</v>
      </c>
      <c r="J750" s="83">
        <v>626.06481136461889</v>
      </c>
      <c r="K750" s="242">
        <f t="shared" si="440"/>
        <v>0</v>
      </c>
      <c r="L750" s="237"/>
      <c r="M750" s="84">
        <v>500</v>
      </c>
      <c r="N750" s="175">
        <f t="shared" si="428"/>
        <v>0</v>
      </c>
      <c r="O750" s="178">
        <f t="shared" si="441"/>
        <v>0</v>
      </c>
      <c r="P750" s="177">
        <f t="shared" si="429"/>
        <v>0</v>
      </c>
      <c r="Q750" s="178">
        <f t="shared" si="442"/>
        <v>0</v>
      </c>
      <c r="R750" s="177">
        <f t="shared" si="429"/>
        <v>0</v>
      </c>
      <c r="S750" s="178">
        <f t="shared" si="443"/>
        <v>0</v>
      </c>
      <c r="T750" s="177">
        <f t="shared" si="475"/>
        <v>0</v>
      </c>
      <c r="U750" s="179">
        <f t="shared" si="444"/>
        <v>0</v>
      </c>
      <c r="V750" s="177">
        <f t="shared" si="476"/>
        <v>0</v>
      </c>
      <c r="W750" s="178">
        <f t="shared" si="445"/>
        <v>0</v>
      </c>
      <c r="X750" s="177">
        <f t="shared" si="477"/>
        <v>0</v>
      </c>
      <c r="Y750" s="178">
        <f t="shared" si="446"/>
        <v>0</v>
      </c>
      <c r="Z750" s="177">
        <f t="shared" si="478"/>
        <v>0</v>
      </c>
      <c r="AA750" s="178">
        <f t="shared" si="447"/>
        <v>0</v>
      </c>
      <c r="AB750" s="177">
        <f t="shared" si="479"/>
        <v>0</v>
      </c>
      <c r="AC750" s="178">
        <f t="shared" si="448"/>
        <v>0</v>
      </c>
      <c r="AD750" s="177">
        <f t="shared" si="480"/>
        <v>0</v>
      </c>
      <c r="AE750" s="179">
        <f t="shared" si="449"/>
        <v>0</v>
      </c>
      <c r="AF750" s="177">
        <f t="shared" si="480"/>
        <v>0</v>
      </c>
      <c r="AG750" s="178">
        <f t="shared" si="450"/>
        <v>0</v>
      </c>
      <c r="AH750" s="220">
        <f t="shared" si="481"/>
        <v>0</v>
      </c>
      <c r="AI750" s="179">
        <f t="shared" si="451"/>
        <v>0</v>
      </c>
      <c r="AJ750" s="177">
        <f t="shared" si="482"/>
        <v>0</v>
      </c>
      <c r="AK750" s="178">
        <f t="shared" si="452"/>
        <v>0</v>
      </c>
      <c r="AL750" s="177">
        <f t="shared" si="483"/>
        <v>0</v>
      </c>
      <c r="AM750" s="178">
        <f t="shared" si="453"/>
        <v>0</v>
      </c>
      <c r="AN750" s="220">
        <f t="shared" si="484"/>
        <v>0</v>
      </c>
      <c r="AO750" s="117">
        <f t="shared" si="454"/>
        <v>0</v>
      </c>
    </row>
    <row r="751" spans="1:41" s="65" customFormat="1" ht="15" customHeight="1">
      <c r="A751" s="60">
        <v>3</v>
      </c>
      <c r="B751" s="40">
        <v>26617003</v>
      </c>
      <c r="C751" s="41" t="s">
        <v>696</v>
      </c>
      <c r="D751" s="78">
        <v>12</v>
      </c>
      <c r="E751" s="79">
        <v>0.18</v>
      </c>
      <c r="F751" s="106"/>
      <c r="G751" s="79"/>
      <c r="H751" s="82">
        <v>557.7282931529179</v>
      </c>
      <c r="I751" s="82">
        <v>574.46014194750546</v>
      </c>
      <c r="J751" s="83">
        <v>718.07517743438177</v>
      </c>
      <c r="K751" s="242">
        <f t="shared" si="440"/>
        <v>0</v>
      </c>
      <c r="L751" s="237"/>
      <c r="M751" s="84">
        <v>500</v>
      </c>
      <c r="N751" s="175">
        <f t="shared" si="428"/>
        <v>0</v>
      </c>
      <c r="O751" s="178">
        <f t="shared" si="441"/>
        <v>0</v>
      </c>
      <c r="P751" s="177">
        <f t="shared" si="429"/>
        <v>0</v>
      </c>
      <c r="Q751" s="178">
        <f t="shared" si="442"/>
        <v>0</v>
      </c>
      <c r="R751" s="177">
        <f t="shared" si="429"/>
        <v>0</v>
      </c>
      <c r="S751" s="178">
        <f t="shared" si="443"/>
        <v>0</v>
      </c>
      <c r="T751" s="177">
        <f t="shared" si="475"/>
        <v>0</v>
      </c>
      <c r="U751" s="179">
        <f t="shared" si="444"/>
        <v>0</v>
      </c>
      <c r="V751" s="177">
        <f t="shared" si="476"/>
        <v>0</v>
      </c>
      <c r="W751" s="178">
        <f t="shared" si="445"/>
        <v>0</v>
      </c>
      <c r="X751" s="177">
        <f t="shared" si="477"/>
        <v>0</v>
      </c>
      <c r="Y751" s="178">
        <f t="shared" si="446"/>
        <v>0</v>
      </c>
      <c r="Z751" s="177">
        <f t="shared" si="478"/>
        <v>0</v>
      </c>
      <c r="AA751" s="178">
        <f t="shared" si="447"/>
        <v>0</v>
      </c>
      <c r="AB751" s="177">
        <f t="shared" si="479"/>
        <v>0</v>
      </c>
      <c r="AC751" s="178">
        <f t="shared" si="448"/>
        <v>0</v>
      </c>
      <c r="AD751" s="177">
        <f t="shared" si="480"/>
        <v>0</v>
      </c>
      <c r="AE751" s="179">
        <f t="shared" si="449"/>
        <v>0</v>
      </c>
      <c r="AF751" s="177">
        <f t="shared" si="480"/>
        <v>0</v>
      </c>
      <c r="AG751" s="178">
        <f t="shared" si="450"/>
        <v>0</v>
      </c>
      <c r="AH751" s="220">
        <f t="shared" si="481"/>
        <v>0</v>
      </c>
      <c r="AI751" s="179">
        <f t="shared" si="451"/>
        <v>0</v>
      </c>
      <c r="AJ751" s="177">
        <f t="shared" si="482"/>
        <v>0</v>
      </c>
      <c r="AK751" s="178">
        <f t="shared" si="452"/>
        <v>0</v>
      </c>
      <c r="AL751" s="177">
        <f t="shared" si="483"/>
        <v>0</v>
      </c>
      <c r="AM751" s="178">
        <f t="shared" si="453"/>
        <v>0</v>
      </c>
      <c r="AN751" s="220">
        <f t="shared" si="484"/>
        <v>0</v>
      </c>
      <c r="AO751" s="117">
        <f t="shared" si="454"/>
        <v>0</v>
      </c>
    </row>
    <row r="752" spans="1:41" s="65" customFormat="1" ht="15" customHeight="1">
      <c r="A752" s="60">
        <v>4</v>
      </c>
      <c r="B752" s="40">
        <v>26617004</v>
      </c>
      <c r="C752" s="41" t="s">
        <v>697</v>
      </c>
      <c r="D752" s="78">
        <v>16</v>
      </c>
      <c r="E752" s="79">
        <v>0.18</v>
      </c>
      <c r="F752" s="106"/>
      <c r="G752" s="79"/>
      <c r="H752" s="82">
        <v>703.48744998533755</v>
      </c>
      <c r="I752" s="82">
        <v>724.5920734848977</v>
      </c>
      <c r="J752" s="83">
        <v>905.74009185612204</v>
      </c>
      <c r="K752" s="242">
        <f t="shared" si="440"/>
        <v>0</v>
      </c>
      <c r="L752" s="237"/>
      <c r="M752" s="84">
        <v>500</v>
      </c>
      <c r="N752" s="175">
        <f t="shared" si="428"/>
        <v>0</v>
      </c>
      <c r="O752" s="178">
        <f t="shared" si="441"/>
        <v>0</v>
      </c>
      <c r="P752" s="177">
        <f t="shared" si="429"/>
        <v>0</v>
      </c>
      <c r="Q752" s="178">
        <f t="shared" si="442"/>
        <v>0</v>
      </c>
      <c r="R752" s="177">
        <f t="shared" si="429"/>
        <v>0</v>
      </c>
      <c r="S752" s="178">
        <f t="shared" si="443"/>
        <v>0</v>
      </c>
      <c r="T752" s="177">
        <f t="shared" si="475"/>
        <v>0</v>
      </c>
      <c r="U752" s="179">
        <f t="shared" si="444"/>
        <v>0</v>
      </c>
      <c r="V752" s="177">
        <f t="shared" si="476"/>
        <v>0</v>
      </c>
      <c r="W752" s="178">
        <f t="shared" si="445"/>
        <v>0</v>
      </c>
      <c r="X752" s="177">
        <f t="shared" si="477"/>
        <v>0</v>
      </c>
      <c r="Y752" s="178">
        <f t="shared" si="446"/>
        <v>0</v>
      </c>
      <c r="Z752" s="177">
        <f t="shared" si="478"/>
        <v>0</v>
      </c>
      <c r="AA752" s="178">
        <f t="shared" si="447"/>
        <v>0</v>
      </c>
      <c r="AB752" s="177">
        <f t="shared" si="479"/>
        <v>0</v>
      </c>
      <c r="AC752" s="178">
        <f t="shared" si="448"/>
        <v>0</v>
      </c>
      <c r="AD752" s="177">
        <f t="shared" si="480"/>
        <v>0</v>
      </c>
      <c r="AE752" s="179">
        <f t="shared" si="449"/>
        <v>0</v>
      </c>
      <c r="AF752" s="177">
        <f t="shared" si="480"/>
        <v>0</v>
      </c>
      <c r="AG752" s="178">
        <f t="shared" si="450"/>
        <v>0</v>
      </c>
      <c r="AH752" s="220">
        <f t="shared" si="481"/>
        <v>0</v>
      </c>
      <c r="AI752" s="179">
        <f t="shared" si="451"/>
        <v>0</v>
      </c>
      <c r="AJ752" s="177">
        <f t="shared" si="482"/>
        <v>0</v>
      </c>
      <c r="AK752" s="178">
        <f t="shared" si="452"/>
        <v>0</v>
      </c>
      <c r="AL752" s="177">
        <f t="shared" si="483"/>
        <v>0</v>
      </c>
      <c r="AM752" s="178">
        <f t="shared" si="453"/>
        <v>0</v>
      </c>
      <c r="AN752" s="220">
        <f t="shared" si="484"/>
        <v>0</v>
      </c>
      <c r="AO752" s="117">
        <f t="shared" si="454"/>
        <v>0</v>
      </c>
    </row>
    <row r="753" spans="1:41" s="65" customFormat="1" ht="15" customHeight="1">
      <c r="A753" s="60">
        <v>5</v>
      </c>
      <c r="B753" s="40">
        <v>26617005</v>
      </c>
      <c r="C753" s="41" t="s">
        <v>698</v>
      </c>
      <c r="D753" s="78">
        <v>18</v>
      </c>
      <c r="E753" s="79">
        <v>0.18</v>
      </c>
      <c r="F753" s="106"/>
      <c r="G753" s="79"/>
      <c r="H753" s="82">
        <v>775.30561608633946</v>
      </c>
      <c r="I753" s="82">
        <v>798.56478456892967</v>
      </c>
      <c r="J753" s="83">
        <v>998.20598071116206</v>
      </c>
      <c r="K753" s="242">
        <f t="shared" si="440"/>
        <v>0</v>
      </c>
      <c r="L753" s="237"/>
      <c r="M753" s="84">
        <v>500</v>
      </c>
      <c r="N753" s="175">
        <f t="shared" si="428"/>
        <v>0</v>
      </c>
      <c r="O753" s="178">
        <f t="shared" si="441"/>
        <v>0</v>
      </c>
      <c r="P753" s="177">
        <f t="shared" si="429"/>
        <v>0</v>
      </c>
      <c r="Q753" s="178">
        <f t="shared" si="442"/>
        <v>0</v>
      </c>
      <c r="R753" s="177">
        <f t="shared" si="429"/>
        <v>0</v>
      </c>
      <c r="S753" s="178">
        <f t="shared" si="443"/>
        <v>0</v>
      </c>
      <c r="T753" s="177">
        <f t="shared" si="475"/>
        <v>0</v>
      </c>
      <c r="U753" s="179">
        <f t="shared" si="444"/>
        <v>0</v>
      </c>
      <c r="V753" s="177">
        <f t="shared" si="476"/>
        <v>0</v>
      </c>
      <c r="W753" s="178">
        <f t="shared" si="445"/>
        <v>0</v>
      </c>
      <c r="X753" s="177">
        <f t="shared" si="477"/>
        <v>0</v>
      </c>
      <c r="Y753" s="178">
        <f t="shared" si="446"/>
        <v>0</v>
      </c>
      <c r="Z753" s="177">
        <f t="shared" si="478"/>
        <v>0</v>
      </c>
      <c r="AA753" s="178">
        <f t="shared" si="447"/>
        <v>0</v>
      </c>
      <c r="AB753" s="177">
        <f t="shared" si="479"/>
        <v>0</v>
      </c>
      <c r="AC753" s="178">
        <f t="shared" si="448"/>
        <v>0</v>
      </c>
      <c r="AD753" s="177">
        <f t="shared" si="480"/>
        <v>0</v>
      </c>
      <c r="AE753" s="179">
        <f t="shared" si="449"/>
        <v>0</v>
      </c>
      <c r="AF753" s="177">
        <f t="shared" si="480"/>
        <v>0</v>
      </c>
      <c r="AG753" s="178">
        <f t="shared" si="450"/>
        <v>0</v>
      </c>
      <c r="AH753" s="220">
        <f t="shared" si="481"/>
        <v>0</v>
      </c>
      <c r="AI753" s="179">
        <f t="shared" si="451"/>
        <v>0</v>
      </c>
      <c r="AJ753" s="177">
        <f t="shared" si="482"/>
        <v>0</v>
      </c>
      <c r="AK753" s="178">
        <f t="shared" si="452"/>
        <v>0</v>
      </c>
      <c r="AL753" s="177">
        <f t="shared" si="483"/>
        <v>0</v>
      </c>
      <c r="AM753" s="178">
        <f t="shared" si="453"/>
        <v>0</v>
      </c>
      <c r="AN753" s="220">
        <f t="shared" si="484"/>
        <v>0</v>
      </c>
      <c r="AO753" s="117">
        <f t="shared" si="454"/>
        <v>0</v>
      </c>
    </row>
    <row r="754" spans="1:41" s="65" customFormat="1" ht="15" customHeight="1">
      <c r="A754" s="60">
        <v>6</v>
      </c>
      <c r="B754" s="40">
        <v>26617006</v>
      </c>
      <c r="C754" s="41" t="s">
        <v>699</v>
      </c>
      <c r="D754" s="78">
        <v>20</v>
      </c>
      <c r="E754" s="79">
        <v>0.18</v>
      </c>
      <c r="F754" s="106"/>
      <c r="G754" s="79"/>
      <c r="H754" s="82">
        <v>858.57493055251621</v>
      </c>
      <c r="I754" s="82">
        <v>884.33217846909167</v>
      </c>
      <c r="J754" s="83">
        <v>1105.4152230863644</v>
      </c>
      <c r="K754" s="242">
        <f t="shared" si="440"/>
        <v>0</v>
      </c>
      <c r="L754" s="237"/>
      <c r="M754" s="84">
        <v>500</v>
      </c>
      <c r="N754" s="175">
        <f t="shared" si="428"/>
        <v>0</v>
      </c>
      <c r="O754" s="178">
        <f t="shared" si="441"/>
        <v>0</v>
      </c>
      <c r="P754" s="177">
        <f t="shared" si="429"/>
        <v>0</v>
      </c>
      <c r="Q754" s="178">
        <f t="shared" si="442"/>
        <v>0</v>
      </c>
      <c r="R754" s="177">
        <f t="shared" si="429"/>
        <v>0</v>
      </c>
      <c r="S754" s="178">
        <f t="shared" si="443"/>
        <v>0</v>
      </c>
      <c r="T754" s="177">
        <f t="shared" si="475"/>
        <v>0</v>
      </c>
      <c r="U754" s="179">
        <f t="shared" si="444"/>
        <v>0</v>
      </c>
      <c r="V754" s="177">
        <f t="shared" si="476"/>
        <v>0</v>
      </c>
      <c r="W754" s="178">
        <f t="shared" si="445"/>
        <v>0</v>
      </c>
      <c r="X754" s="177">
        <f t="shared" si="477"/>
        <v>0</v>
      </c>
      <c r="Y754" s="178">
        <f t="shared" si="446"/>
        <v>0</v>
      </c>
      <c r="Z754" s="177">
        <f t="shared" si="478"/>
        <v>0</v>
      </c>
      <c r="AA754" s="178">
        <f t="shared" si="447"/>
        <v>0</v>
      </c>
      <c r="AB754" s="177">
        <f t="shared" si="479"/>
        <v>0</v>
      </c>
      <c r="AC754" s="178">
        <f t="shared" si="448"/>
        <v>0</v>
      </c>
      <c r="AD754" s="177">
        <f t="shared" si="480"/>
        <v>0</v>
      </c>
      <c r="AE754" s="179">
        <f t="shared" si="449"/>
        <v>0</v>
      </c>
      <c r="AF754" s="177">
        <f t="shared" si="480"/>
        <v>0</v>
      </c>
      <c r="AG754" s="178">
        <f t="shared" si="450"/>
        <v>0</v>
      </c>
      <c r="AH754" s="220">
        <f t="shared" si="481"/>
        <v>0</v>
      </c>
      <c r="AI754" s="179">
        <f t="shared" si="451"/>
        <v>0</v>
      </c>
      <c r="AJ754" s="177">
        <f t="shared" si="482"/>
        <v>0</v>
      </c>
      <c r="AK754" s="178">
        <f t="shared" si="452"/>
        <v>0</v>
      </c>
      <c r="AL754" s="177">
        <f t="shared" si="483"/>
        <v>0</v>
      </c>
      <c r="AM754" s="178">
        <f t="shared" si="453"/>
        <v>0</v>
      </c>
      <c r="AN754" s="220">
        <f t="shared" si="484"/>
        <v>0</v>
      </c>
      <c r="AO754" s="117">
        <f t="shared" si="454"/>
        <v>0</v>
      </c>
    </row>
    <row r="755" spans="1:41" s="65" customFormat="1" ht="15" customHeight="1">
      <c r="A755" s="60">
        <v>7</v>
      </c>
      <c r="B755" s="40">
        <v>26617007</v>
      </c>
      <c r="C755" s="41" t="s">
        <v>700</v>
      </c>
      <c r="D755" s="78">
        <v>21</v>
      </c>
      <c r="E755" s="79">
        <v>0.18</v>
      </c>
      <c r="F755" s="106"/>
      <c r="G755" s="79"/>
      <c r="H755" s="82">
        <v>896.64401360301702</v>
      </c>
      <c r="I755" s="82">
        <v>923.5433340111075</v>
      </c>
      <c r="J755" s="83">
        <v>1154.4291675138843</v>
      </c>
      <c r="K755" s="242">
        <f t="shared" si="440"/>
        <v>0</v>
      </c>
      <c r="L755" s="237"/>
      <c r="M755" s="84">
        <v>500</v>
      </c>
      <c r="N755" s="175">
        <f t="shared" si="428"/>
        <v>0</v>
      </c>
      <c r="O755" s="178">
        <f t="shared" si="441"/>
        <v>0</v>
      </c>
      <c r="P755" s="177">
        <f t="shared" si="429"/>
        <v>0</v>
      </c>
      <c r="Q755" s="178">
        <f t="shared" si="442"/>
        <v>0</v>
      </c>
      <c r="R755" s="177">
        <f t="shared" si="429"/>
        <v>0</v>
      </c>
      <c r="S755" s="178">
        <f t="shared" si="443"/>
        <v>0</v>
      </c>
      <c r="T755" s="177">
        <f t="shared" si="475"/>
        <v>0</v>
      </c>
      <c r="U755" s="179">
        <f t="shared" si="444"/>
        <v>0</v>
      </c>
      <c r="V755" s="177">
        <f t="shared" si="476"/>
        <v>0</v>
      </c>
      <c r="W755" s="178">
        <f t="shared" si="445"/>
        <v>0</v>
      </c>
      <c r="X755" s="177">
        <f t="shared" si="477"/>
        <v>0</v>
      </c>
      <c r="Y755" s="178">
        <f t="shared" si="446"/>
        <v>0</v>
      </c>
      <c r="Z755" s="177">
        <f t="shared" si="478"/>
        <v>0</v>
      </c>
      <c r="AA755" s="178">
        <f t="shared" si="447"/>
        <v>0</v>
      </c>
      <c r="AB755" s="177">
        <f t="shared" si="479"/>
        <v>0</v>
      </c>
      <c r="AC755" s="178">
        <f t="shared" si="448"/>
        <v>0</v>
      </c>
      <c r="AD755" s="177">
        <f t="shared" si="480"/>
        <v>0</v>
      </c>
      <c r="AE755" s="179">
        <f t="shared" si="449"/>
        <v>0</v>
      </c>
      <c r="AF755" s="177">
        <f t="shared" si="480"/>
        <v>0</v>
      </c>
      <c r="AG755" s="178">
        <f t="shared" si="450"/>
        <v>0</v>
      </c>
      <c r="AH755" s="220">
        <f t="shared" si="481"/>
        <v>0</v>
      </c>
      <c r="AI755" s="179">
        <f t="shared" si="451"/>
        <v>0</v>
      </c>
      <c r="AJ755" s="177">
        <f t="shared" si="482"/>
        <v>0</v>
      </c>
      <c r="AK755" s="178">
        <f t="shared" si="452"/>
        <v>0</v>
      </c>
      <c r="AL755" s="177">
        <f t="shared" si="483"/>
        <v>0</v>
      </c>
      <c r="AM755" s="178">
        <f t="shared" si="453"/>
        <v>0</v>
      </c>
      <c r="AN755" s="220">
        <f t="shared" si="484"/>
        <v>0</v>
      </c>
      <c r="AO755" s="117">
        <f t="shared" si="454"/>
        <v>0</v>
      </c>
    </row>
    <row r="756" spans="1:41" s="65" customFormat="1" ht="15" customHeight="1">
      <c r="A756" s="60">
        <v>8</v>
      </c>
      <c r="B756" s="40">
        <v>26617008</v>
      </c>
      <c r="C756" s="41" t="s">
        <v>701</v>
      </c>
      <c r="D756" s="78">
        <v>27</v>
      </c>
      <c r="E756" s="79">
        <v>0.18</v>
      </c>
      <c r="F756" s="106"/>
      <c r="G756" s="79"/>
      <c r="H756" s="82">
        <v>1138.9017682566091</v>
      </c>
      <c r="I756" s="82">
        <v>1173.0688213043074</v>
      </c>
      <c r="J756" s="83">
        <v>1466.3360266303841</v>
      </c>
      <c r="K756" s="242">
        <f t="shared" si="440"/>
        <v>0</v>
      </c>
      <c r="L756" s="237"/>
      <c r="M756" s="84">
        <v>500</v>
      </c>
      <c r="N756" s="175">
        <f t="shared" si="428"/>
        <v>0</v>
      </c>
      <c r="O756" s="178">
        <f t="shared" si="441"/>
        <v>0</v>
      </c>
      <c r="P756" s="177">
        <f t="shared" si="429"/>
        <v>0</v>
      </c>
      <c r="Q756" s="178">
        <f t="shared" si="442"/>
        <v>0</v>
      </c>
      <c r="R756" s="177">
        <f t="shared" si="429"/>
        <v>0</v>
      </c>
      <c r="S756" s="178">
        <f t="shared" si="443"/>
        <v>0</v>
      </c>
      <c r="T756" s="177">
        <f t="shared" si="475"/>
        <v>0</v>
      </c>
      <c r="U756" s="179">
        <f t="shared" si="444"/>
        <v>0</v>
      </c>
      <c r="V756" s="177">
        <f t="shared" si="476"/>
        <v>0</v>
      </c>
      <c r="W756" s="178">
        <f t="shared" si="445"/>
        <v>0</v>
      </c>
      <c r="X756" s="177">
        <f t="shared" si="477"/>
        <v>0</v>
      </c>
      <c r="Y756" s="178">
        <f t="shared" si="446"/>
        <v>0</v>
      </c>
      <c r="Z756" s="177">
        <f t="shared" si="478"/>
        <v>0</v>
      </c>
      <c r="AA756" s="178">
        <f t="shared" si="447"/>
        <v>0</v>
      </c>
      <c r="AB756" s="177">
        <f t="shared" si="479"/>
        <v>0</v>
      </c>
      <c r="AC756" s="178">
        <f t="shared" si="448"/>
        <v>0</v>
      </c>
      <c r="AD756" s="177">
        <f t="shared" si="480"/>
        <v>0</v>
      </c>
      <c r="AE756" s="179">
        <f t="shared" si="449"/>
        <v>0</v>
      </c>
      <c r="AF756" s="177">
        <f t="shared" si="480"/>
        <v>0</v>
      </c>
      <c r="AG756" s="178">
        <f t="shared" si="450"/>
        <v>0</v>
      </c>
      <c r="AH756" s="220">
        <f t="shared" si="481"/>
        <v>0</v>
      </c>
      <c r="AI756" s="179">
        <f t="shared" si="451"/>
        <v>0</v>
      </c>
      <c r="AJ756" s="177">
        <f t="shared" si="482"/>
        <v>0</v>
      </c>
      <c r="AK756" s="178">
        <f t="shared" si="452"/>
        <v>0</v>
      </c>
      <c r="AL756" s="177">
        <f t="shared" si="483"/>
        <v>0</v>
      </c>
      <c r="AM756" s="178">
        <f t="shared" si="453"/>
        <v>0</v>
      </c>
      <c r="AN756" s="220">
        <f t="shared" si="484"/>
        <v>0</v>
      </c>
      <c r="AO756" s="117">
        <f t="shared" si="454"/>
        <v>0</v>
      </c>
    </row>
    <row r="757" spans="1:41" s="65" customFormat="1" ht="15" customHeight="1">
      <c r="A757" s="60">
        <v>9</v>
      </c>
      <c r="B757" s="40">
        <v>26617009</v>
      </c>
      <c r="C757" s="41" t="s">
        <v>702</v>
      </c>
      <c r="D757" s="78">
        <v>30</v>
      </c>
      <c r="E757" s="79">
        <v>0.18</v>
      </c>
      <c r="F757" s="106"/>
      <c r="G757" s="79"/>
      <c r="H757" s="82">
        <v>1246.8889551179586</v>
      </c>
      <c r="I757" s="82">
        <v>1284.2956237714975</v>
      </c>
      <c r="J757" s="83">
        <v>1605.3695297143718</v>
      </c>
      <c r="K757" s="242">
        <f t="shared" si="440"/>
        <v>0</v>
      </c>
      <c r="L757" s="237"/>
      <c r="M757" s="84">
        <v>500</v>
      </c>
      <c r="N757" s="175">
        <f t="shared" si="428"/>
        <v>0</v>
      </c>
      <c r="O757" s="178">
        <f t="shared" si="441"/>
        <v>0</v>
      </c>
      <c r="P757" s="177">
        <f t="shared" si="429"/>
        <v>0</v>
      </c>
      <c r="Q757" s="178">
        <f t="shared" si="442"/>
        <v>0</v>
      </c>
      <c r="R757" s="177">
        <f t="shared" si="429"/>
        <v>0</v>
      </c>
      <c r="S757" s="178">
        <f t="shared" si="443"/>
        <v>0</v>
      </c>
      <c r="T757" s="177">
        <f t="shared" si="475"/>
        <v>0</v>
      </c>
      <c r="U757" s="179">
        <f t="shared" si="444"/>
        <v>0</v>
      </c>
      <c r="V757" s="177">
        <f t="shared" si="476"/>
        <v>0</v>
      </c>
      <c r="W757" s="178">
        <f t="shared" si="445"/>
        <v>0</v>
      </c>
      <c r="X757" s="177">
        <f t="shared" si="477"/>
        <v>0</v>
      </c>
      <c r="Y757" s="178">
        <f t="shared" si="446"/>
        <v>0</v>
      </c>
      <c r="Z757" s="177">
        <f t="shared" si="478"/>
        <v>0</v>
      </c>
      <c r="AA757" s="178">
        <f t="shared" si="447"/>
        <v>0</v>
      </c>
      <c r="AB757" s="177">
        <f t="shared" si="479"/>
        <v>0</v>
      </c>
      <c r="AC757" s="178">
        <f t="shared" si="448"/>
        <v>0</v>
      </c>
      <c r="AD757" s="177">
        <f t="shared" si="480"/>
        <v>0</v>
      </c>
      <c r="AE757" s="179">
        <f t="shared" si="449"/>
        <v>0</v>
      </c>
      <c r="AF757" s="177">
        <f t="shared" si="480"/>
        <v>0</v>
      </c>
      <c r="AG757" s="178">
        <f t="shared" si="450"/>
        <v>0</v>
      </c>
      <c r="AH757" s="220">
        <f t="shared" si="481"/>
        <v>0</v>
      </c>
      <c r="AI757" s="179">
        <f t="shared" si="451"/>
        <v>0</v>
      </c>
      <c r="AJ757" s="177">
        <f t="shared" si="482"/>
        <v>0</v>
      </c>
      <c r="AK757" s="178">
        <f t="shared" si="452"/>
        <v>0</v>
      </c>
      <c r="AL757" s="177">
        <f t="shared" si="483"/>
        <v>0</v>
      </c>
      <c r="AM757" s="178">
        <f t="shared" si="453"/>
        <v>0</v>
      </c>
      <c r="AN757" s="220">
        <f t="shared" si="484"/>
        <v>0</v>
      </c>
      <c r="AO757" s="117">
        <f t="shared" si="454"/>
        <v>0</v>
      </c>
    </row>
    <row r="758" spans="1:41" s="65" customFormat="1" ht="15" customHeight="1">
      <c r="A758" s="60">
        <v>10</v>
      </c>
      <c r="B758" s="40">
        <v>26617010</v>
      </c>
      <c r="C758" s="41" t="s">
        <v>703</v>
      </c>
      <c r="D758" s="78">
        <v>50</v>
      </c>
      <c r="E758" s="79">
        <v>0.18</v>
      </c>
      <c r="F758" s="106"/>
      <c r="G758" s="79"/>
      <c r="H758" s="82">
        <v>2011.7292077976647</v>
      </c>
      <c r="I758" s="82">
        <v>2072.0810840315949</v>
      </c>
      <c r="J758" s="83">
        <v>2590.1013550394932</v>
      </c>
      <c r="K758" s="242">
        <f t="shared" si="440"/>
        <v>0</v>
      </c>
      <c r="L758" s="237"/>
      <c r="M758" s="84">
        <v>300</v>
      </c>
      <c r="N758" s="175">
        <f t="shared" si="428"/>
        <v>0</v>
      </c>
      <c r="O758" s="178">
        <f t="shared" si="441"/>
        <v>0</v>
      </c>
      <c r="P758" s="177">
        <f t="shared" si="429"/>
        <v>0</v>
      </c>
      <c r="Q758" s="178">
        <f t="shared" si="442"/>
        <v>0</v>
      </c>
      <c r="R758" s="177">
        <f t="shared" si="429"/>
        <v>0</v>
      </c>
      <c r="S758" s="178">
        <f t="shared" si="443"/>
        <v>0</v>
      </c>
      <c r="T758" s="177">
        <f t="shared" si="475"/>
        <v>0</v>
      </c>
      <c r="U758" s="179">
        <f t="shared" si="444"/>
        <v>0</v>
      </c>
      <c r="V758" s="177">
        <f t="shared" si="476"/>
        <v>0</v>
      </c>
      <c r="W758" s="178">
        <f t="shared" si="445"/>
        <v>0</v>
      </c>
      <c r="X758" s="177">
        <f t="shared" si="477"/>
        <v>0</v>
      </c>
      <c r="Y758" s="178">
        <f t="shared" si="446"/>
        <v>0</v>
      </c>
      <c r="Z758" s="177">
        <f t="shared" si="478"/>
        <v>0</v>
      </c>
      <c r="AA758" s="178">
        <f t="shared" si="447"/>
        <v>0</v>
      </c>
      <c r="AB758" s="177">
        <f t="shared" si="479"/>
        <v>0</v>
      </c>
      <c r="AC758" s="178">
        <f t="shared" si="448"/>
        <v>0</v>
      </c>
      <c r="AD758" s="177">
        <f t="shared" si="480"/>
        <v>0</v>
      </c>
      <c r="AE758" s="179">
        <f t="shared" si="449"/>
        <v>0</v>
      </c>
      <c r="AF758" s="177">
        <f t="shared" si="480"/>
        <v>0</v>
      </c>
      <c r="AG758" s="178">
        <f t="shared" si="450"/>
        <v>0</v>
      </c>
      <c r="AH758" s="220">
        <f t="shared" si="481"/>
        <v>0</v>
      </c>
      <c r="AI758" s="179">
        <f t="shared" si="451"/>
        <v>0</v>
      </c>
      <c r="AJ758" s="177">
        <f t="shared" si="482"/>
        <v>0</v>
      </c>
      <c r="AK758" s="178">
        <f t="shared" si="452"/>
        <v>0</v>
      </c>
      <c r="AL758" s="177">
        <f t="shared" si="483"/>
        <v>0</v>
      </c>
      <c r="AM758" s="178">
        <f t="shared" si="453"/>
        <v>0</v>
      </c>
      <c r="AN758" s="220">
        <f t="shared" si="484"/>
        <v>0</v>
      </c>
      <c r="AO758" s="117">
        <f t="shared" si="454"/>
        <v>0</v>
      </c>
    </row>
    <row r="759" spans="1:41" s="65" customFormat="1" ht="15" customHeight="1">
      <c r="A759" s="60">
        <v>11</v>
      </c>
      <c r="B759" s="40">
        <v>26617011</v>
      </c>
      <c r="C759" s="41" t="s">
        <v>704</v>
      </c>
      <c r="D759" s="78">
        <v>65</v>
      </c>
      <c r="E759" s="79">
        <v>0.2</v>
      </c>
      <c r="F759" s="106"/>
      <c r="G759" s="79"/>
      <c r="H759" s="82">
        <v>3142.0873631935051</v>
      </c>
      <c r="I759" s="82">
        <v>3236.3499840893105</v>
      </c>
      <c r="J759" s="83">
        <v>4045.4374801116378</v>
      </c>
      <c r="K759" s="242">
        <f t="shared" si="440"/>
        <v>0</v>
      </c>
      <c r="L759" s="237"/>
      <c r="M759" s="84">
        <v>200</v>
      </c>
      <c r="N759" s="175">
        <f t="shared" ref="N759:N822" si="485">O759/1.1</f>
        <v>0</v>
      </c>
      <c r="O759" s="178">
        <f t="shared" si="441"/>
        <v>0</v>
      </c>
      <c r="P759" s="177">
        <f t="shared" ref="P759:R822" si="486">Q759/1.1</f>
        <v>0</v>
      </c>
      <c r="Q759" s="178">
        <f t="shared" si="442"/>
        <v>0</v>
      </c>
      <c r="R759" s="177">
        <f t="shared" si="486"/>
        <v>0</v>
      </c>
      <c r="S759" s="178">
        <f t="shared" si="443"/>
        <v>0</v>
      </c>
      <c r="T759" s="177">
        <f t="shared" si="475"/>
        <v>0</v>
      </c>
      <c r="U759" s="179">
        <f t="shared" si="444"/>
        <v>0</v>
      </c>
      <c r="V759" s="177">
        <f t="shared" si="476"/>
        <v>0</v>
      </c>
      <c r="W759" s="178">
        <f t="shared" si="445"/>
        <v>0</v>
      </c>
      <c r="X759" s="177">
        <f t="shared" si="477"/>
        <v>0</v>
      </c>
      <c r="Y759" s="178">
        <f t="shared" si="446"/>
        <v>0</v>
      </c>
      <c r="Z759" s="177">
        <f t="shared" si="478"/>
        <v>0</v>
      </c>
      <c r="AA759" s="178">
        <f t="shared" si="447"/>
        <v>0</v>
      </c>
      <c r="AB759" s="177">
        <f t="shared" si="479"/>
        <v>0</v>
      </c>
      <c r="AC759" s="178">
        <f t="shared" si="448"/>
        <v>0</v>
      </c>
      <c r="AD759" s="177">
        <f t="shared" si="480"/>
        <v>0</v>
      </c>
      <c r="AE759" s="179">
        <f t="shared" si="449"/>
        <v>0</v>
      </c>
      <c r="AF759" s="177">
        <f t="shared" si="480"/>
        <v>0</v>
      </c>
      <c r="AG759" s="178">
        <f t="shared" si="450"/>
        <v>0</v>
      </c>
      <c r="AH759" s="220">
        <f t="shared" si="481"/>
        <v>0</v>
      </c>
      <c r="AI759" s="179">
        <f t="shared" si="451"/>
        <v>0</v>
      </c>
      <c r="AJ759" s="177">
        <f t="shared" si="482"/>
        <v>0</v>
      </c>
      <c r="AK759" s="178">
        <f t="shared" si="452"/>
        <v>0</v>
      </c>
      <c r="AL759" s="177">
        <f t="shared" si="483"/>
        <v>0</v>
      </c>
      <c r="AM759" s="178">
        <f t="shared" si="453"/>
        <v>0</v>
      </c>
      <c r="AN759" s="220">
        <f t="shared" si="484"/>
        <v>0</v>
      </c>
      <c r="AO759" s="117">
        <f t="shared" si="454"/>
        <v>0</v>
      </c>
    </row>
    <row r="760" spans="1:41" s="65" customFormat="1" ht="15" customHeight="1">
      <c r="A760" s="60">
        <v>12</v>
      </c>
      <c r="B760" s="40">
        <v>26617012</v>
      </c>
      <c r="C760" s="41" t="s">
        <v>705</v>
      </c>
      <c r="D760" s="78">
        <v>45</v>
      </c>
      <c r="E760" s="79">
        <v>0.25</v>
      </c>
      <c r="F760" s="106"/>
      <c r="G760" s="79"/>
      <c r="H760" s="82">
        <v>3462.3425913082547</v>
      </c>
      <c r="I760" s="82">
        <v>3566.2128690475024</v>
      </c>
      <c r="J760" s="83">
        <v>4457.7660863093779</v>
      </c>
      <c r="K760" s="242">
        <f t="shared" si="440"/>
        <v>0</v>
      </c>
      <c r="L760" s="237"/>
      <c r="M760" s="84">
        <v>200</v>
      </c>
      <c r="N760" s="175">
        <f t="shared" si="485"/>
        <v>0</v>
      </c>
      <c r="O760" s="178">
        <f t="shared" si="441"/>
        <v>0</v>
      </c>
      <c r="P760" s="177">
        <f t="shared" si="486"/>
        <v>0</v>
      </c>
      <c r="Q760" s="178">
        <f t="shared" si="442"/>
        <v>0</v>
      </c>
      <c r="R760" s="177">
        <f t="shared" si="486"/>
        <v>0</v>
      </c>
      <c r="S760" s="178">
        <f t="shared" si="443"/>
        <v>0</v>
      </c>
      <c r="T760" s="177">
        <f t="shared" si="475"/>
        <v>0</v>
      </c>
      <c r="U760" s="179">
        <f t="shared" si="444"/>
        <v>0</v>
      </c>
      <c r="V760" s="177">
        <f t="shared" si="476"/>
        <v>0</v>
      </c>
      <c r="W760" s="178">
        <f t="shared" si="445"/>
        <v>0</v>
      </c>
      <c r="X760" s="177">
        <f t="shared" si="477"/>
        <v>0</v>
      </c>
      <c r="Y760" s="178">
        <f t="shared" si="446"/>
        <v>0</v>
      </c>
      <c r="Z760" s="177">
        <f t="shared" si="478"/>
        <v>0</v>
      </c>
      <c r="AA760" s="178">
        <f t="shared" si="447"/>
        <v>0</v>
      </c>
      <c r="AB760" s="177">
        <f t="shared" si="479"/>
        <v>0</v>
      </c>
      <c r="AC760" s="178">
        <f t="shared" si="448"/>
        <v>0</v>
      </c>
      <c r="AD760" s="177">
        <f t="shared" si="480"/>
        <v>0</v>
      </c>
      <c r="AE760" s="179">
        <f t="shared" si="449"/>
        <v>0</v>
      </c>
      <c r="AF760" s="177">
        <f t="shared" si="480"/>
        <v>0</v>
      </c>
      <c r="AG760" s="178">
        <f t="shared" si="450"/>
        <v>0</v>
      </c>
      <c r="AH760" s="220">
        <f t="shared" si="481"/>
        <v>0</v>
      </c>
      <c r="AI760" s="179">
        <f t="shared" si="451"/>
        <v>0</v>
      </c>
      <c r="AJ760" s="177">
        <f t="shared" si="482"/>
        <v>0</v>
      </c>
      <c r="AK760" s="178">
        <f t="shared" si="452"/>
        <v>0</v>
      </c>
      <c r="AL760" s="177">
        <f t="shared" si="483"/>
        <v>0</v>
      </c>
      <c r="AM760" s="178">
        <f t="shared" si="453"/>
        <v>0</v>
      </c>
      <c r="AN760" s="220">
        <f t="shared" si="484"/>
        <v>0</v>
      </c>
      <c r="AO760" s="117">
        <f t="shared" si="454"/>
        <v>0</v>
      </c>
    </row>
    <row r="761" spans="1:41" s="65" customFormat="1" ht="15" customHeight="1">
      <c r="A761" s="60">
        <v>13</v>
      </c>
      <c r="B761" s="40">
        <v>26617013</v>
      </c>
      <c r="C761" s="41" t="s">
        <v>706</v>
      </c>
      <c r="D761" s="78">
        <v>50</v>
      </c>
      <c r="E761" s="79">
        <v>0.25</v>
      </c>
      <c r="F761" s="106"/>
      <c r="G761" s="79"/>
      <c r="H761" s="82">
        <v>3807.1954860628257</v>
      </c>
      <c r="I761" s="82">
        <v>3921.4113506447106</v>
      </c>
      <c r="J761" s="83">
        <v>4901.7641883058877</v>
      </c>
      <c r="K761" s="242">
        <f t="shared" si="440"/>
        <v>0</v>
      </c>
      <c r="L761" s="237"/>
      <c r="M761" s="84">
        <v>200</v>
      </c>
      <c r="N761" s="175">
        <f t="shared" si="485"/>
        <v>0</v>
      </c>
      <c r="O761" s="178">
        <f t="shared" si="441"/>
        <v>0</v>
      </c>
      <c r="P761" s="177">
        <f t="shared" si="486"/>
        <v>0</v>
      </c>
      <c r="Q761" s="178">
        <f t="shared" si="442"/>
        <v>0</v>
      </c>
      <c r="R761" s="177">
        <f t="shared" si="486"/>
        <v>0</v>
      </c>
      <c r="S761" s="178">
        <f t="shared" si="443"/>
        <v>0</v>
      </c>
      <c r="T761" s="177">
        <f t="shared" si="475"/>
        <v>0</v>
      </c>
      <c r="U761" s="179">
        <f t="shared" si="444"/>
        <v>0</v>
      </c>
      <c r="V761" s="177">
        <f t="shared" si="476"/>
        <v>0</v>
      </c>
      <c r="W761" s="178">
        <f t="shared" si="445"/>
        <v>0</v>
      </c>
      <c r="X761" s="177">
        <f t="shared" si="477"/>
        <v>0</v>
      </c>
      <c r="Y761" s="178">
        <f t="shared" si="446"/>
        <v>0</v>
      </c>
      <c r="Z761" s="177">
        <f t="shared" si="478"/>
        <v>0</v>
      </c>
      <c r="AA761" s="178">
        <f t="shared" si="447"/>
        <v>0</v>
      </c>
      <c r="AB761" s="177">
        <f t="shared" si="479"/>
        <v>0</v>
      </c>
      <c r="AC761" s="178">
        <f t="shared" si="448"/>
        <v>0</v>
      </c>
      <c r="AD761" s="177">
        <f t="shared" si="480"/>
        <v>0</v>
      </c>
      <c r="AE761" s="179">
        <f t="shared" si="449"/>
        <v>0</v>
      </c>
      <c r="AF761" s="177">
        <f t="shared" si="480"/>
        <v>0</v>
      </c>
      <c r="AG761" s="178">
        <f t="shared" si="450"/>
        <v>0</v>
      </c>
      <c r="AH761" s="220">
        <f t="shared" si="481"/>
        <v>0</v>
      </c>
      <c r="AI761" s="179">
        <f t="shared" si="451"/>
        <v>0</v>
      </c>
      <c r="AJ761" s="177">
        <f t="shared" si="482"/>
        <v>0</v>
      </c>
      <c r="AK761" s="178">
        <f t="shared" si="452"/>
        <v>0</v>
      </c>
      <c r="AL761" s="177">
        <f t="shared" si="483"/>
        <v>0</v>
      </c>
      <c r="AM761" s="178">
        <f t="shared" si="453"/>
        <v>0</v>
      </c>
      <c r="AN761" s="220">
        <f t="shared" si="484"/>
        <v>0</v>
      </c>
      <c r="AO761" s="117">
        <f t="shared" si="454"/>
        <v>0</v>
      </c>
    </row>
    <row r="762" spans="1:41" s="65" customFormat="1" ht="15" customHeight="1">
      <c r="A762" s="60">
        <v>14</v>
      </c>
      <c r="B762" s="42">
        <v>26617014</v>
      </c>
      <c r="C762" s="43" t="s">
        <v>707</v>
      </c>
      <c r="D762" s="74">
        <v>61</v>
      </c>
      <c r="E762" s="75">
        <v>0.25</v>
      </c>
      <c r="F762" s="55"/>
      <c r="G762" s="75"/>
      <c r="H762" s="63">
        <v>4559.8715867737883</v>
      </c>
      <c r="I762" s="63">
        <v>4696.6677343770025</v>
      </c>
      <c r="J762" s="64">
        <v>5870.8346679712531</v>
      </c>
      <c r="K762" s="243">
        <f t="shared" si="440"/>
        <v>0</v>
      </c>
      <c r="L762" s="238"/>
      <c r="M762" s="72">
        <v>200</v>
      </c>
      <c r="N762" s="175">
        <f t="shared" si="485"/>
        <v>0</v>
      </c>
      <c r="O762" s="178">
        <f t="shared" si="441"/>
        <v>0</v>
      </c>
      <c r="P762" s="177">
        <f t="shared" si="486"/>
        <v>0</v>
      </c>
      <c r="Q762" s="178">
        <f t="shared" si="442"/>
        <v>0</v>
      </c>
      <c r="R762" s="177">
        <f t="shared" si="486"/>
        <v>0</v>
      </c>
      <c r="S762" s="178">
        <f t="shared" si="443"/>
        <v>0</v>
      </c>
      <c r="T762" s="177">
        <f t="shared" si="475"/>
        <v>0</v>
      </c>
      <c r="U762" s="179">
        <f t="shared" si="444"/>
        <v>0</v>
      </c>
      <c r="V762" s="177">
        <f t="shared" si="476"/>
        <v>0</v>
      </c>
      <c r="W762" s="178">
        <f t="shared" si="445"/>
        <v>0</v>
      </c>
      <c r="X762" s="177">
        <f t="shared" si="477"/>
        <v>0</v>
      </c>
      <c r="Y762" s="178">
        <f t="shared" si="446"/>
        <v>0</v>
      </c>
      <c r="Z762" s="177">
        <f t="shared" si="478"/>
        <v>0</v>
      </c>
      <c r="AA762" s="178">
        <f t="shared" si="447"/>
        <v>0</v>
      </c>
      <c r="AB762" s="177">
        <f t="shared" si="479"/>
        <v>0</v>
      </c>
      <c r="AC762" s="178">
        <f t="shared" si="448"/>
        <v>0</v>
      </c>
      <c r="AD762" s="177">
        <f t="shared" si="480"/>
        <v>0</v>
      </c>
      <c r="AE762" s="179">
        <f t="shared" si="449"/>
        <v>0</v>
      </c>
      <c r="AF762" s="177">
        <f t="shared" si="480"/>
        <v>0</v>
      </c>
      <c r="AG762" s="178">
        <f t="shared" si="450"/>
        <v>0</v>
      </c>
      <c r="AH762" s="220">
        <f t="shared" si="481"/>
        <v>0</v>
      </c>
      <c r="AI762" s="179">
        <f t="shared" si="451"/>
        <v>0</v>
      </c>
      <c r="AJ762" s="177">
        <f t="shared" si="482"/>
        <v>0</v>
      </c>
      <c r="AK762" s="178">
        <f t="shared" si="452"/>
        <v>0</v>
      </c>
      <c r="AL762" s="177">
        <f t="shared" si="483"/>
        <v>0</v>
      </c>
      <c r="AM762" s="178">
        <f t="shared" si="453"/>
        <v>0</v>
      </c>
      <c r="AN762" s="220">
        <f t="shared" si="484"/>
        <v>0</v>
      </c>
      <c r="AO762" s="117">
        <f t="shared" si="454"/>
        <v>0</v>
      </c>
    </row>
    <row r="763" spans="1:41" s="65" customFormat="1" ht="15" customHeight="1">
      <c r="A763" s="60">
        <v>15</v>
      </c>
      <c r="B763" s="42">
        <v>26617015</v>
      </c>
      <c r="C763" s="43" t="s">
        <v>708</v>
      </c>
      <c r="D763" s="74">
        <v>67</v>
      </c>
      <c r="E763" s="75">
        <v>0.25</v>
      </c>
      <c r="F763" s="55"/>
      <c r="G763" s="75"/>
      <c r="H763" s="63">
        <v>5011.7443742028227</v>
      </c>
      <c r="I763" s="63">
        <v>5162.0967054289076</v>
      </c>
      <c r="J763" s="64">
        <v>6452.6208817861343</v>
      </c>
      <c r="K763" s="243">
        <f t="shared" si="440"/>
        <v>0</v>
      </c>
      <c r="L763" s="238"/>
      <c r="M763" s="72">
        <v>200</v>
      </c>
      <c r="N763" s="175">
        <f t="shared" si="485"/>
        <v>0</v>
      </c>
      <c r="O763" s="178">
        <f t="shared" si="441"/>
        <v>0</v>
      </c>
      <c r="P763" s="177">
        <f t="shared" si="486"/>
        <v>0</v>
      </c>
      <c r="Q763" s="178">
        <f t="shared" si="442"/>
        <v>0</v>
      </c>
      <c r="R763" s="177">
        <f t="shared" si="486"/>
        <v>0</v>
      </c>
      <c r="S763" s="178">
        <f t="shared" si="443"/>
        <v>0</v>
      </c>
      <c r="T763" s="177">
        <f t="shared" si="475"/>
        <v>0</v>
      </c>
      <c r="U763" s="179">
        <f t="shared" si="444"/>
        <v>0</v>
      </c>
      <c r="V763" s="177">
        <f t="shared" si="476"/>
        <v>0</v>
      </c>
      <c r="W763" s="178">
        <f t="shared" si="445"/>
        <v>0</v>
      </c>
      <c r="X763" s="177">
        <f t="shared" si="477"/>
        <v>0</v>
      </c>
      <c r="Y763" s="178">
        <f t="shared" si="446"/>
        <v>0</v>
      </c>
      <c r="Z763" s="177">
        <f t="shared" si="478"/>
        <v>0</v>
      </c>
      <c r="AA763" s="178">
        <f t="shared" si="447"/>
        <v>0</v>
      </c>
      <c r="AB763" s="177">
        <f t="shared" si="479"/>
        <v>0</v>
      </c>
      <c r="AC763" s="178">
        <f t="shared" si="448"/>
        <v>0</v>
      </c>
      <c r="AD763" s="177">
        <f t="shared" si="480"/>
        <v>0</v>
      </c>
      <c r="AE763" s="179">
        <f t="shared" si="449"/>
        <v>0</v>
      </c>
      <c r="AF763" s="177">
        <f t="shared" si="480"/>
        <v>0</v>
      </c>
      <c r="AG763" s="178">
        <f t="shared" si="450"/>
        <v>0</v>
      </c>
      <c r="AH763" s="220">
        <f t="shared" si="481"/>
        <v>0</v>
      </c>
      <c r="AI763" s="179">
        <f t="shared" si="451"/>
        <v>0</v>
      </c>
      <c r="AJ763" s="177">
        <f t="shared" si="482"/>
        <v>0</v>
      </c>
      <c r="AK763" s="178">
        <f t="shared" si="452"/>
        <v>0</v>
      </c>
      <c r="AL763" s="177">
        <f t="shared" si="483"/>
        <v>0</v>
      </c>
      <c r="AM763" s="178">
        <f t="shared" si="453"/>
        <v>0</v>
      </c>
      <c r="AN763" s="220">
        <f t="shared" si="484"/>
        <v>0</v>
      </c>
      <c r="AO763" s="117">
        <f t="shared" si="454"/>
        <v>0</v>
      </c>
    </row>
    <row r="764" spans="1:41" s="65" customFormat="1" ht="15" customHeight="1">
      <c r="A764" s="128">
        <v>16</v>
      </c>
      <c r="B764" s="109">
        <v>26617016</v>
      </c>
      <c r="C764" s="110" t="s">
        <v>709</v>
      </c>
      <c r="D764" s="111">
        <v>65</v>
      </c>
      <c r="E764" s="112">
        <v>0.32</v>
      </c>
      <c r="F764" s="113"/>
      <c r="G764" s="112"/>
      <c r="H764" s="114">
        <v>7844.2266475470342</v>
      </c>
      <c r="I764" s="114">
        <v>8079.5534469734457</v>
      </c>
      <c r="J764" s="115">
        <v>10099.441808716807</v>
      </c>
      <c r="K764" s="244">
        <f t="shared" si="440"/>
        <v>0</v>
      </c>
      <c r="L764" s="239"/>
      <c r="M764" s="116">
        <v>200</v>
      </c>
      <c r="N764" s="175">
        <f t="shared" si="485"/>
        <v>0</v>
      </c>
      <c r="O764" s="178">
        <f t="shared" si="441"/>
        <v>0</v>
      </c>
      <c r="P764" s="177">
        <f t="shared" si="486"/>
        <v>0</v>
      </c>
      <c r="Q764" s="178">
        <f t="shared" si="442"/>
        <v>0</v>
      </c>
      <c r="R764" s="177">
        <f t="shared" si="486"/>
        <v>0</v>
      </c>
      <c r="S764" s="178">
        <f t="shared" si="443"/>
        <v>0</v>
      </c>
      <c r="T764" s="177">
        <f t="shared" si="475"/>
        <v>0</v>
      </c>
      <c r="U764" s="179">
        <f t="shared" si="444"/>
        <v>0</v>
      </c>
      <c r="V764" s="177">
        <f t="shared" si="476"/>
        <v>0</v>
      </c>
      <c r="W764" s="178">
        <f t="shared" si="445"/>
        <v>0</v>
      </c>
      <c r="X764" s="177">
        <f t="shared" si="477"/>
        <v>0</v>
      </c>
      <c r="Y764" s="178">
        <f t="shared" si="446"/>
        <v>0</v>
      </c>
      <c r="Z764" s="177">
        <f t="shared" si="478"/>
        <v>0</v>
      </c>
      <c r="AA764" s="178">
        <f t="shared" si="447"/>
        <v>0</v>
      </c>
      <c r="AB764" s="177">
        <f t="shared" si="479"/>
        <v>0</v>
      </c>
      <c r="AC764" s="178">
        <f t="shared" si="448"/>
        <v>0</v>
      </c>
      <c r="AD764" s="177">
        <f t="shared" si="480"/>
        <v>0</v>
      </c>
      <c r="AE764" s="179">
        <f t="shared" si="449"/>
        <v>0</v>
      </c>
      <c r="AF764" s="177">
        <f t="shared" si="480"/>
        <v>0</v>
      </c>
      <c r="AG764" s="178">
        <f t="shared" si="450"/>
        <v>0</v>
      </c>
      <c r="AH764" s="220">
        <f t="shared" si="481"/>
        <v>0</v>
      </c>
      <c r="AI764" s="179">
        <f t="shared" si="451"/>
        <v>0</v>
      </c>
      <c r="AJ764" s="177">
        <f t="shared" si="482"/>
        <v>0</v>
      </c>
      <c r="AK764" s="178">
        <f t="shared" si="452"/>
        <v>0</v>
      </c>
      <c r="AL764" s="177">
        <f t="shared" si="483"/>
        <v>0</v>
      </c>
      <c r="AM764" s="178">
        <f t="shared" si="453"/>
        <v>0</v>
      </c>
      <c r="AN764" s="220">
        <f t="shared" si="484"/>
        <v>0</v>
      </c>
      <c r="AO764" s="117">
        <f t="shared" si="454"/>
        <v>0</v>
      </c>
    </row>
    <row r="765" spans="1:41" s="65" customFormat="1" ht="15" customHeight="1">
      <c r="A765" s="164" t="s">
        <v>751</v>
      </c>
      <c r="B765" s="165"/>
      <c r="C765" s="165"/>
      <c r="D765" s="165"/>
      <c r="E765" s="165"/>
      <c r="F765" s="165"/>
      <c r="G765" s="165"/>
      <c r="H765" s="165"/>
      <c r="I765" s="165"/>
      <c r="J765" s="165"/>
      <c r="K765" s="251"/>
      <c r="L765" s="165"/>
      <c r="M765" s="166"/>
      <c r="N765" s="208"/>
      <c r="O765" s="178"/>
      <c r="P765" s="177"/>
      <c r="Q765" s="178"/>
      <c r="R765" s="177"/>
      <c r="S765" s="178"/>
      <c r="T765" s="177"/>
      <c r="U765" s="179"/>
      <c r="V765" s="177"/>
      <c r="W765" s="178"/>
      <c r="X765" s="177"/>
      <c r="Y765" s="178"/>
      <c r="Z765" s="177"/>
      <c r="AA765" s="178"/>
      <c r="AB765" s="177"/>
      <c r="AC765" s="178"/>
      <c r="AD765" s="177"/>
      <c r="AE765" s="179"/>
      <c r="AF765" s="177"/>
      <c r="AG765" s="178"/>
      <c r="AH765" s="220"/>
      <c r="AI765" s="179"/>
      <c r="AJ765" s="177"/>
      <c r="AK765" s="178">
        <f t="shared" si="452"/>
        <v>0</v>
      </c>
      <c r="AL765" s="177"/>
      <c r="AM765" s="178">
        <f t="shared" si="453"/>
        <v>0</v>
      </c>
      <c r="AN765" s="220"/>
      <c r="AO765" s="117">
        <f t="shared" si="454"/>
        <v>0</v>
      </c>
    </row>
    <row r="766" spans="1:41" s="65" customFormat="1" ht="15" customHeight="1">
      <c r="A766" s="66">
        <v>17</v>
      </c>
      <c r="B766" s="42">
        <v>26617017</v>
      </c>
      <c r="C766" s="43" t="s">
        <v>710</v>
      </c>
      <c r="D766" s="74">
        <v>15</v>
      </c>
      <c r="E766" s="75">
        <v>0.18</v>
      </c>
      <c r="F766" s="55"/>
      <c r="G766" s="75"/>
      <c r="H766" s="63">
        <v>695.26906992314616</v>
      </c>
      <c r="I766" s="63">
        <v>716.12714202084055</v>
      </c>
      <c r="J766" s="64">
        <v>895.15892752605066</v>
      </c>
      <c r="K766" s="243">
        <f t="shared" si="440"/>
        <v>0</v>
      </c>
      <c r="L766" s="238"/>
      <c r="M766" s="72">
        <v>500</v>
      </c>
      <c r="N766" s="175">
        <f t="shared" si="485"/>
        <v>0</v>
      </c>
      <c r="O766" s="178">
        <f t="shared" si="441"/>
        <v>0</v>
      </c>
      <c r="P766" s="177">
        <f t="shared" si="486"/>
        <v>0</v>
      </c>
      <c r="Q766" s="178">
        <f t="shared" si="442"/>
        <v>0</v>
      </c>
      <c r="R766" s="177">
        <f t="shared" si="486"/>
        <v>0</v>
      </c>
      <c r="S766" s="178">
        <f t="shared" si="443"/>
        <v>0</v>
      </c>
      <c r="T766" s="177">
        <f>U766/1.1</f>
        <v>0</v>
      </c>
      <c r="U766" s="179">
        <f t="shared" si="444"/>
        <v>0</v>
      </c>
      <c r="V766" s="177">
        <f>W766/1.1</f>
        <v>0</v>
      </c>
      <c r="W766" s="178">
        <f t="shared" si="445"/>
        <v>0</v>
      </c>
      <c r="X766" s="177">
        <f>Y766/1.1</f>
        <v>0</v>
      </c>
      <c r="Y766" s="178">
        <f t="shared" si="446"/>
        <v>0</v>
      </c>
      <c r="Z766" s="177">
        <f>AA766/1.1</f>
        <v>0</v>
      </c>
      <c r="AA766" s="178">
        <f t="shared" si="447"/>
        <v>0</v>
      </c>
      <c r="AB766" s="177">
        <f>AC766/1.1</f>
        <v>0</v>
      </c>
      <c r="AC766" s="178">
        <f t="shared" si="448"/>
        <v>0</v>
      </c>
      <c r="AD766" s="177">
        <f>AE766/1.1</f>
        <v>0</v>
      </c>
      <c r="AE766" s="179">
        <f t="shared" si="449"/>
        <v>0</v>
      </c>
      <c r="AF766" s="177">
        <f>AG766/1.1</f>
        <v>0</v>
      </c>
      <c r="AG766" s="178">
        <f t="shared" si="450"/>
        <v>0</v>
      </c>
      <c r="AH766" s="220">
        <f>AI766/1.1</f>
        <v>0</v>
      </c>
      <c r="AI766" s="179">
        <f t="shared" si="451"/>
        <v>0</v>
      </c>
      <c r="AJ766" s="177">
        <f>AK766/1.1</f>
        <v>0</v>
      </c>
      <c r="AK766" s="178">
        <f t="shared" si="452"/>
        <v>0</v>
      </c>
      <c r="AL766" s="177">
        <f>AM766/1.1</f>
        <v>0</v>
      </c>
      <c r="AM766" s="178">
        <f t="shared" si="453"/>
        <v>0</v>
      </c>
      <c r="AN766" s="220">
        <f>AO766/1.1</f>
        <v>0</v>
      </c>
      <c r="AO766" s="117">
        <f t="shared" si="454"/>
        <v>0</v>
      </c>
    </row>
    <row r="767" spans="1:41" s="65" customFormat="1" ht="15" customHeight="1">
      <c r="A767" s="66">
        <v>18</v>
      </c>
      <c r="B767" s="42">
        <v>26617018</v>
      </c>
      <c r="C767" s="43" t="s">
        <v>711</v>
      </c>
      <c r="D767" s="74">
        <v>7</v>
      </c>
      <c r="E767" s="75">
        <v>0.26</v>
      </c>
      <c r="F767" s="55"/>
      <c r="G767" s="75"/>
      <c r="H767" s="63">
        <v>676.94634899033667</v>
      </c>
      <c r="I767" s="63">
        <v>697.25473946004684</v>
      </c>
      <c r="J767" s="64">
        <v>871.56842432505846</v>
      </c>
      <c r="K767" s="243">
        <f t="shared" si="440"/>
        <v>0</v>
      </c>
      <c r="L767" s="238"/>
      <c r="M767" s="72">
        <v>500</v>
      </c>
      <c r="N767" s="175">
        <f t="shared" si="485"/>
        <v>0</v>
      </c>
      <c r="O767" s="178">
        <f t="shared" si="441"/>
        <v>0</v>
      </c>
      <c r="P767" s="177">
        <f t="shared" si="486"/>
        <v>0</v>
      </c>
      <c r="Q767" s="178">
        <f t="shared" si="442"/>
        <v>0</v>
      </c>
      <c r="R767" s="177">
        <f t="shared" si="486"/>
        <v>0</v>
      </c>
      <c r="S767" s="178">
        <f t="shared" si="443"/>
        <v>0</v>
      </c>
      <c r="T767" s="177">
        <f>U767/1.1</f>
        <v>0</v>
      </c>
      <c r="U767" s="179">
        <f t="shared" si="444"/>
        <v>0</v>
      </c>
      <c r="V767" s="177">
        <f>W767/1.1</f>
        <v>0</v>
      </c>
      <c r="W767" s="178">
        <f t="shared" si="445"/>
        <v>0</v>
      </c>
      <c r="X767" s="177">
        <f>Y767/1.1</f>
        <v>0</v>
      </c>
      <c r="Y767" s="178">
        <f t="shared" si="446"/>
        <v>0</v>
      </c>
      <c r="Z767" s="177">
        <f>AA767/1.1</f>
        <v>0</v>
      </c>
      <c r="AA767" s="178">
        <f t="shared" si="447"/>
        <v>0</v>
      </c>
      <c r="AB767" s="177">
        <f>AC767/1.1</f>
        <v>0</v>
      </c>
      <c r="AC767" s="178">
        <f t="shared" si="448"/>
        <v>0</v>
      </c>
      <c r="AD767" s="177">
        <f>AE767/1.1</f>
        <v>0</v>
      </c>
      <c r="AE767" s="179">
        <f t="shared" si="449"/>
        <v>0</v>
      </c>
      <c r="AF767" s="177">
        <f>AG767/1.1</f>
        <v>0</v>
      </c>
      <c r="AG767" s="178">
        <f t="shared" si="450"/>
        <v>0</v>
      </c>
      <c r="AH767" s="220">
        <f>AI767/1.1</f>
        <v>0</v>
      </c>
      <c r="AI767" s="179">
        <f t="shared" si="451"/>
        <v>0</v>
      </c>
      <c r="AJ767" s="177">
        <f>AK767/1.1</f>
        <v>0</v>
      </c>
      <c r="AK767" s="178">
        <f t="shared" si="452"/>
        <v>0</v>
      </c>
      <c r="AL767" s="177">
        <f>AM767/1.1</f>
        <v>0</v>
      </c>
      <c r="AM767" s="178">
        <f t="shared" si="453"/>
        <v>0</v>
      </c>
      <c r="AN767" s="220">
        <f>AO767/1.1</f>
        <v>0</v>
      </c>
      <c r="AO767" s="117">
        <f t="shared" si="454"/>
        <v>0</v>
      </c>
    </row>
    <row r="768" spans="1:41" s="65" customFormat="1" ht="15" customHeight="1">
      <c r="A768" s="66">
        <v>19</v>
      </c>
      <c r="B768" s="42">
        <v>26617019</v>
      </c>
      <c r="C768" s="43" t="s">
        <v>712</v>
      </c>
      <c r="D768" s="74">
        <v>7</v>
      </c>
      <c r="E768" s="75">
        <v>0.32</v>
      </c>
      <c r="F768" s="55"/>
      <c r="G768" s="75"/>
      <c r="H768" s="63">
        <v>908.53084188139553</v>
      </c>
      <c r="I768" s="63">
        <v>935.78676713783739</v>
      </c>
      <c r="J768" s="64">
        <v>1169.7334589222967</v>
      </c>
      <c r="K768" s="243">
        <f t="shared" si="440"/>
        <v>0</v>
      </c>
      <c r="L768" s="238"/>
      <c r="M768" s="72">
        <v>500</v>
      </c>
      <c r="N768" s="175">
        <f t="shared" si="485"/>
        <v>0</v>
      </c>
      <c r="O768" s="178">
        <f t="shared" si="441"/>
        <v>0</v>
      </c>
      <c r="P768" s="177">
        <f t="shared" si="486"/>
        <v>0</v>
      </c>
      <c r="Q768" s="178">
        <f t="shared" si="442"/>
        <v>0</v>
      </c>
      <c r="R768" s="177">
        <f t="shared" si="486"/>
        <v>0</v>
      </c>
      <c r="S768" s="178">
        <f t="shared" si="443"/>
        <v>0</v>
      </c>
      <c r="T768" s="177">
        <f>U768/1.1</f>
        <v>0</v>
      </c>
      <c r="U768" s="179">
        <f t="shared" si="444"/>
        <v>0</v>
      </c>
      <c r="V768" s="177">
        <f>W768/1.1</f>
        <v>0</v>
      </c>
      <c r="W768" s="178">
        <f t="shared" si="445"/>
        <v>0</v>
      </c>
      <c r="X768" s="177">
        <f>Y768/1.1</f>
        <v>0</v>
      </c>
      <c r="Y768" s="178">
        <f t="shared" si="446"/>
        <v>0</v>
      </c>
      <c r="Z768" s="177">
        <f>AA768/1.1</f>
        <v>0</v>
      </c>
      <c r="AA768" s="178">
        <f t="shared" si="447"/>
        <v>0</v>
      </c>
      <c r="AB768" s="177">
        <f>AC768/1.1</f>
        <v>0</v>
      </c>
      <c r="AC768" s="178">
        <f t="shared" si="448"/>
        <v>0</v>
      </c>
      <c r="AD768" s="177">
        <f>AE768/1.1</f>
        <v>0</v>
      </c>
      <c r="AE768" s="179">
        <f t="shared" si="449"/>
        <v>0</v>
      </c>
      <c r="AF768" s="177">
        <f>AG768/1.1</f>
        <v>0</v>
      </c>
      <c r="AG768" s="178">
        <f t="shared" si="450"/>
        <v>0</v>
      </c>
      <c r="AH768" s="220">
        <f>AI768/1.1</f>
        <v>0</v>
      </c>
      <c r="AI768" s="179">
        <f t="shared" si="451"/>
        <v>0</v>
      </c>
      <c r="AJ768" s="177">
        <f>AK768/1.1</f>
        <v>0</v>
      </c>
      <c r="AK768" s="178">
        <f t="shared" si="452"/>
        <v>0</v>
      </c>
      <c r="AL768" s="177">
        <f>AM768/1.1</f>
        <v>0</v>
      </c>
      <c r="AM768" s="178">
        <f t="shared" si="453"/>
        <v>0</v>
      </c>
      <c r="AN768" s="220">
        <f>AO768/1.1</f>
        <v>0</v>
      </c>
      <c r="AO768" s="117">
        <f t="shared" si="454"/>
        <v>0</v>
      </c>
    </row>
    <row r="769" spans="1:41" s="65" customFormat="1" ht="15" customHeight="1">
      <c r="A769" s="66">
        <v>20</v>
      </c>
      <c r="B769" s="42">
        <v>26617020</v>
      </c>
      <c r="C769" s="43" t="s">
        <v>713</v>
      </c>
      <c r="D769" s="74">
        <v>41</v>
      </c>
      <c r="E769" s="75">
        <v>0.32</v>
      </c>
      <c r="F769" s="55"/>
      <c r="G769" s="75"/>
      <c r="H769" s="63">
        <v>4937.3406300487241</v>
      </c>
      <c r="I769" s="63">
        <v>5085.4608489501861</v>
      </c>
      <c r="J769" s="64">
        <v>6356.8260611877322</v>
      </c>
      <c r="K769" s="243">
        <f t="shared" si="440"/>
        <v>0</v>
      </c>
      <c r="L769" s="238"/>
      <c r="M769" s="72">
        <v>200</v>
      </c>
      <c r="N769" s="175">
        <f t="shared" si="485"/>
        <v>0</v>
      </c>
      <c r="O769" s="178">
        <f t="shared" si="441"/>
        <v>0</v>
      </c>
      <c r="P769" s="177">
        <f t="shared" si="486"/>
        <v>0</v>
      </c>
      <c r="Q769" s="178">
        <f t="shared" si="442"/>
        <v>0</v>
      </c>
      <c r="R769" s="177">
        <f t="shared" si="486"/>
        <v>0</v>
      </c>
      <c r="S769" s="178">
        <f t="shared" si="443"/>
        <v>0</v>
      </c>
      <c r="T769" s="177">
        <f>U769/1.1</f>
        <v>0</v>
      </c>
      <c r="U769" s="179">
        <f t="shared" si="444"/>
        <v>0</v>
      </c>
      <c r="V769" s="177">
        <f>W769/1.1</f>
        <v>0</v>
      </c>
      <c r="W769" s="178">
        <f t="shared" si="445"/>
        <v>0</v>
      </c>
      <c r="X769" s="177">
        <f>Y769/1.1</f>
        <v>0</v>
      </c>
      <c r="Y769" s="178">
        <f t="shared" si="446"/>
        <v>0</v>
      </c>
      <c r="Z769" s="177">
        <f>AA769/1.1</f>
        <v>0</v>
      </c>
      <c r="AA769" s="178">
        <f t="shared" si="447"/>
        <v>0</v>
      </c>
      <c r="AB769" s="177">
        <f>AC769/1.1</f>
        <v>0</v>
      </c>
      <c r="AC769" s="178">
        <f t="shared" si="448"/>
        <v>0</v>
      </c>
      <c r="AD769" s="177">
        <f>AE769/1.1</f>
        <v>0</v>
      </c>
      <c r="AE769" s="179">
        <f t="shared" si="449"/>
        <v>0</v>
      </c>
      <c r="AF769" s="177">
        <f>AG769/1.1</f>
        <v>0</v>
      </c>
      <c r="AG769" s="178">
        <f t="shared" si="450"/>
        <v>0</v>
      </c>
      <c r="AH769" s="220">
        <f>AI769/1.1</f>
        <v>0</v>
      </c>
      <c r="AI769" s="179">
        <f t="shared" si="451"/>
        <v>0</v>
      </c>
      <c r="AJ769" s="177">
        <f>AK769/1.1</f>
        <v>0</v>
      </c>
      <c r="AK769" s="178">
        <f t="shared" si="452"/>
        <v>0</v>
      </c>
      <c r="AL769" s="177">
        <f>AM769/1.1</f>
        <v>0</v>
      </c>
      <c r="AM769" s="178">
        <f t="shared" si="453"/>
        <v>0</v>
      </c>
      <c r="AN769" s="220">
        <f>AO769/1.1</f>
        <v>0</v>
      </c>
      <c r="AO769" s="117">
        <f t="shared" si="454"/>
        <v>0</v>
      </c>
    </row>
    <row r="770" spans="1:41" s="65" customFormat="1" ht="15" customHeight="1">
      <c r="A770" s="108">
        <v>21</v>
      </c>
      <c r="B770" s="109">
        <v>26617021</v>
      </c>
      <c r="C770" s="110" t="s">
        <v>714</v>
      </c>
      <c r="D770" s="111">
        <v>65</v>
      </c>
      <c r="E770" s="112">
        <v>0.32</v>
      </c>
      <c r="F770" s="113"/>
      <c r="G770" s="112"/>
      <c r="H770" s="114">
        <v>7797.7376841082805</v>
      </c>
      <c r="I770" s="114">
        <v>8031.6698146315293</v>
      </c>
      <c r="J770" s="115">
        <v>10039.587268289411</v>
      </c>
      <c r="K770" s="244">
        <f t="shared" si="440"/>
        <v>0</v>
      </c>
      <c r="L770" s="239"/>
      <c r="M770" s="116">
        <v>200</v>
      </c>
      <c r="N770" s="175">
        <f t="shared" si="485"/>
        <v>0</v>
      </c>
      <c r="O770" s="178">
        <f t="shared" si="441"/>
        <v>0</v>
      </c>
      <c r="P770" s="177">
        <f t="shared" si="486"/>
        <v>0</v>
      </c>
      <c r="Q770" s="178">
        <f t="shared" si="442"/>
        <v>0</v>
      </c>
      <c r="R770" s="177">
        <f t="shared" si="486"/>
        <v>0</v>
      </c>
      <c r="S770" s="178">
        <f t="shared" si="443"/>
        <v>0</v>
      </c>
      <c r="T770" s="177">
        <f>U770/1.1</f>
        <v>0</v>
      </c>
      <c r="U770" s="179">
        <f t="shared" si="444"/>
        <v>0</v>
      </c>
      <c r="V770" s="177">
        <f>W770/1.1</f>
        <v>0</v>
      </c>
      <c r="W770" s="178">
        <f t="shared" si="445"/>
        <v>0</v>
      </c>
      <c r="X770" s="177">
        <f>Y770/1.1</f>
        <v>0</v>
      </c>
      <c r="Y770" s="178">
        <f t="shared" si="446"/>
        <v>0</v>
      </c>
      <c r="Z770" s="177">
        <f>AA770/1.1</f>
        <v>0</v>
      </c>
      <c r="AA770" s="178">
        <f t="shared" si="447"/>
        <v>0</v>
      </c>
      <c r="AB770" s="177">
        <f>AC770/1.1</f>
        <v>0</v>
      </c>
      <c r="AC770" s="178">
        <f t="shared" si="448"/>
        <v>0</v>
      </c>
      <c r="AD770" s="177">
        <f>AE770/1.1</f>
        <v>0</v>
      </c>
      <c r="AE770" s="179">
        <f t="shared" si="449"/>
        <v>0</v>
      </c>
      <c r="AF770" s="177">
        <f>AG770/1.1</f>
        <v>0</v>
      </c>
      <c r="AG770" s="178">
        <f t="shared" si="450"/>
        <v>0</v>
      </c>
      <c r="AH770" s="220">
        <f>AI770/1.1</f>
        <v>0</v>
      </c>
      <c r="AI770" s="179">
        <f t="shared" si="451"/>
        <v>0</v>
      </c>
      <c r="AJ770" s="177">
        <f>AK770/1.1</f>
        <v>0</v>
      </c>
      <c r="AK770" s="178">
        <f t="shared" si="452"/>
        <v>0</v>
      </c>
      <c r="AL770" s="177">
        <f>AM770/1.1</f>
        <v>0</v>
      </c>
      <c r="AM770" s="178">
        <f t="shared" si="453"/>
        <v>0</v>
      </c>
      <c r="AN770" s="220">
        <f>AO770/1.1</f>
        <v>0</v>
      </c>
      <c r="AO770" s="117">
        <f t="shared" si="454"/>
        <v>0</v>
      </c>
    </row>
    <row r="771" spans="1:41" s="65" customFormat="1" ht="15" customHeight="1">
      <c r="A771" s="164" t="s">
        <v>752</v>
      </c>
      <c r="B771" s="165"/>
      <c r="C771" s="165"/>
      <c r="D771" s="165"/>
      <c r="E771" s="165"/>
      <c r="F771" s="165"/>
      <c r="G771" s="165"/>
      <c r="H771" s="165"/>
      <c r="I771" s="165"/>
      <c r="J771" s="165"/>
      <c r="K771" s="251"/>
      <c r="L771" s="165"/>
      <c r="M771" s="166"/>
      <c r="N771" s="208"/>
      <c r="O771" s="178"/>
      <c r="P771" s="177"/>
      <c r="Q771" s="178"/>
      <c r="R771" s="177"/>
      <c r="S771" s="178"/>
      <c r="T771" s="177"/>
      <c r="U771" s="179"/>
      <c r="V771" s="177"/>
      <c r="W771" s="178"/>
      <c r="X771" s="177"/>
      <c r="Y771" s="178"/>
      <c r="Z771" s="177"/>
      <c r="AA771" s="178"/>
      <c r="AB771" s="177"/>
      <c r="AC771" s="178"/>
      <c r="AD771" s="177"/>
      <c r="AE771" s="179"/>
      <c r="AF771" s="177"/>
      <c r="AG771" s="178"/>
      <c r="AH771" s="220"/>
      <c r="AI771" s="179"/>
      <c r="AJ771" s="177"/>
      <c r="AK771" s="178">
        <f t="shared" si="452"/>
        <v>0</v>
      </c>
      <c r="AL771" s="177"/>
      <c r="AM771" s="178">
        <f t="shared" si="453"/>
        <v>0</v>
      </c>
      <c r="AN771" s="220"/>
      <c r="AO771" s="117">
        <f t="shared" si="454"/>
        <v>0</v>
      </c>
    </row>
    <row r="772" spans="1:41" s="65" customFormat="1" ht="15" customHeight="1">
      <c r="A772" s="66">
        <v>22</v>
      </c>
      <c r="B772" s="42">
        <v>26617022</v>
      </c>
      <c r="C772" s="43" t="s">
        <v>715</v>
      </c>
      <c r="D772" s="74">
        <v>9</v>
      </c>
      <c r="E772" s="75">
        <v>0.13500000000000001</v>
      </c>
      <c r="F772" s="55"/>
      <c r="G772" s="75"/>
      <c r="H772" s="63">
        <v>275.56975012586992</v>
      </c>
      <c r="I772" s="63">
        <v>283.83684262964601</v>
      </c>
      <c r="J772" s="64">
        <v>354.79605328705748</v>
      </c>
      <c r="K772" s="243">
        <f t="shared" si="440"/>
        <v>0</v>
      </c>
      <c r="L772" s="238"/>
      <c r="M772" s="72">
        <v>500</v>
      </c>
      <c r="N772" s="175">
        <f t="shared" si="485"/>
        <v>0</v>
      </c>
      <c r="O772" s="178">
        <f t="shared" si="441"/>
        <v>0</v>
      </c>
      <c r="P772" s="177">
        <f t="shared" si="486"/>
        <v>0</v>
      </c>
      <c r="Q772" s="178">
        <f t="shared" si="442"/>
        <v>0</v>
      </c>
      <c r="R772" s="177">
        <f t="shared" si="486"/>
        <v>0</v>
      </c>
      <c r="S772" s="178">
        <f t="shared" si="443"/>
        <v>0</v>
      </c>
      <c r="T772" s="177">
        <f t="shared" ref="T772:T782" si="487">U772/1.1</f>
        <v>0</v>
      </c>
      <c r="U772" s="179">
        <f t="shared" si="444"/>
        <v>0</v>
      </c>
      <c r="V772" s="177">
        <f t="shared" ref="V772:V782" si="488">W772/1.1</f>
        <v>0</v>
      </c>
      <c r="W772" s="178">
        <f t="shared" si="445"/>
        <v>0</v>
      </c>
      <c r="X772" s="177">
        <f t="shared" ref="X772:X782" si="489">Y772/1.1</f>
        <v>0</v>
      </c>
      <c r="Y772" s="178">
        <f t="shared" si="446"/>
        <v>0</v>
      </c>
      <c r="Z772" s="177">
        <f t="shared" ref="Z772:Z782" si="490">AA772/1.1</f>
        <v>0</v>
      </c>
      <c r="AA772" s="178">
        <f t="shared" si="447"/>
        <v>0</v>
      </c>
      <c r="AB772" s="177">
        <f t="shared" ref="AB772:AB782" si="491">AC772/1.1</f>
        <v>0</v>
      </c>
      <c r="AC772" s="178">
        <f t="shared" si="448"/>
        <v>0</v>
      </c>
      <c r="AD772" s="177">
        <f t="shared" ref="AD772:AF782" si="492">AE772/1.1</f>
        <v>0</v>
      </c>
      <c r="AE772" s="179">
        <f t="shared" si="449"/>
        <v>0</v>
      </c>
      <c r="AF772" s="177">
        <f t="shared" si="492"/>
        <v>0</v>
      </c>
      <c r="AG772" s="178">
        <f t="shared" si="450"/>
        <v>0</v>
      </c>
      <c r="AH772" s="220">
        <f t="shared" ref="AH772:AH782" si="493">AI772/1.1</f>
        <v>0</v>
      </c>
      <c r="AI772" s="179">
        <f t="shared" si="451"/>
        <v>0</v>
      </c>
      <c r="AJ772" s="177">
        <f t="shared" ref="AJ772:AJ782" si="494">AK772/1.1</f>
        <v>0</v>
      </c>
      <c r="AK772" s="178">
        <f t="shared" si="452"/>
        <v>0</v>
      </c>
      <c r="AL772" s="177">
        <f t="shared" ref="AL772:AL782" si="495">AM772/1.1</f>
        <v>0</v>
      </c>
      <c r="AM772" s="178">
        <f t="shared" si="453"/>
        <v>0</v>
      </c>
      <c r="AN772" s="220">
        <f t="shared" ref="AN772:AN782" si="496">AO772/1.1</f>
        <v>0</v>
      </c>
      <c r="AO772" s="117">
        <f t="shared" si="454"/>
        <v>0</v>
      </c>
    </row>
    <row r="773" spans="1:41" s="65" customFormat="1" ht="15" customHeight="1">
      <c r="A773" s="66">
        <v>23</v>
      </c>
      <c r="B773" s="42">
        <v>26617023</v>
      </c>
      <c r="C773" s="43" t="s">
        <v>716</v>
      </c>
      <c r="D773" s="74">
        <v>7</v>
      </c>
      <c r="E773" s="75">
        <v>0.26</v>
      </c>
      <c r="F773" s="55"/>
      <c r="G773" s="75"/>
      <c r="H773" s="63">
        <v>640.40074005645511</v>
      </c>
      <c r="I773" s="63">
        <v>659.61276225814879</v>
      </c>
      <c r="J773" s="64">
        <v>824.5159528226859</v>
      </c>
      <c r="K773" s="243">
        <f t="shared" si="440"/>
        <v>0</v>
      </c>
      <c r="L773" s="238"/>
      <c r="M773" s="72">
        <v>500</v>
      </c>
      <c r="N773" s="175">
        <f t="shared" si="485"/>
        <v>0</v>
      </c>
      <c r="O773" s="178">
        <f t="shared" si="441"/>
        <v>0</v>
      </c>
      <c r="P773" s="177">
        <f t="shared" si="486"/>
        <v>0</v>
      </c>
      <c r="Q773" s="178">
        <f t="shared" si="442"/>
        <v>0</v>
      </c>
      <c r="R773" s="177">
        <f t="shared" si="486"/>
        <v>0</v>
      </c>
      <c r="S773" s="178">
        <f t="shared" si="443"/>
        <v>0</v>
      </c>
      <c r="T773" s="177">
        <f t="shared" si="487"/>
        <v>0</v>
      </c>
      <c r="U773" s="179">
        <f t="shared" si="444"/>
        <v>0</v>
      </c>
      <c r="V773" s="177">
        <f t="shared" si="488"/>
        <v>0</v>
      </c>
      <c r="W773" s="178">
        <f t="shared" si="445"/>
        <v>0</v>
      </c>
      <c r="X773" s="177">
        <f t="shared" si="489"/>
        <v>0</v>
      </c>
      <c r="Y773" s="178">
        <f t="shared" si="446"/>
        <v>0</v>
      </c>
      <c r="Z773" s="177">
        <f t="shared" si="490"/>
        <v>0</v>
      </c>
      <c r="AA773" s="178">
        <f t="shared" si="447"/>
        <v>0</v>
      </c>
      <c r="AB773" s="177">
        <f t="shared" si="491"/>
        <v>0</v>
      </c>
      <c r="AC773" s="178">
        <f t="shared" si="448"/>
        <v>0</v>
      </c>
      <c r="AD773" s="177">
        <f t="shared" si="492"/>
        <v>0</v>
      </c>
      <c r="AE773" s="179">
        <f t="shared" si="449"/>
        <v>0</v>
      </c>
      <c r="AF773" s="177">
        <f t="shared" si="492"/>
        <v>0</v>
      </c>
      <c r="AG773" s="178">
        <f t="shared" si="450"/>
        <v>0</v>
      </c>
      <c r="AH773" s="220">
        <f t="shared" si="493"/>
        <v>0</v>
      </c>
      <c r="AI773" s="179">
        <f t="shared" si="451"/>
        <v>0</v>
      </c>
      <c r="AJ773" s="177">
        <f t="shared" si="494"/>
        <v>0</v>
      </c>
      <c r="AK773" s="178">
        <f t="shared" si="452"/>
        <v>0</v>
      </c>
      <c r="AL773" s="177">
        <f t="shared" si="495"/>
        <v>0</v>
      </c>
      <c r="AM773" s="178">
        <f t="shared" si="453"/>
        <v>0</v>
      </c>
      <c r="AN773" s="220">
        <f t="shared" si="496"/>
        <v>0</v>
      </c>
      <c r="AO773" s="117">
        <f t="shared" si="454"/>
        <v>0</v>
      </c>
    </row>
    <row r="774" spans="1:41" s="65" customFormat="1" ht="15" customHeight="1">
      <c r="A774" s="66">
        <v>24</v>
      </c>
      <c r="B774" s="42">
        <v>26617024</v>
      </c>
      <c r="C774" s="43" t="s">
        <v>717</v>
      </c>
      <c r="D774" s="74">
        <v>1</v>
      </c>
      <c r="E774" s="75">
        <v>0.75</v>
      </c>
      <c r="F774" s="55"/>
      <c r="G774" s="75"/>
      <c r="H774" s="63">
        <v>826.12253966421372</v>
      </c>
      <c r="I774" s="63">
        <v>850.9062158541401</v>
      </c>
      <c r="J774" s="64">
        <v>1063.6327698176751</v>
      </c>
      <c r="K774" s="243">
        <f t="shared" si="440"/>
        <v>0</v>
      </c>
      <c r="L774" s="238"/>
      <c r="M774" s="72">
        <v>500</v>
      </c>
      <c r="N774" s="175">
        <f t="shared" si="485"/>
        <v>0</v>
      </c>
      <c r="O774" s="178">
        <f t="shared" si="441"/>
        <v>0</v>
      </c>
      <c r="P774" s="177">
        <f t="shared" si="486"/>
        <v>0</v>
      </c>
      <c r="Q774" s="178">
        <f t="shared" si="442"/>
        <v>0</v>
      </c>
      <c r="R774" s="177">
        <f t="shared" si="486"/>
        <v>0</v>
      </c>
      <c r="S774" s="178">
        <f t="shared" si="443"/>
        <v>0</v>
      </c>
      <c r="T774" s="177">
        <f t="shared" si="487"/>
        <v>0</v>
      </c>
      <c r="U774" s="179">
        <f t="shared" si="444"/>
        <v>0</v>
      </c>
      <c r="V774" s="177">
        <f t="shared" si="488"/>
        <v>0</v>
      </c>
      <c r="W774" s="178">
        <f t="shared" si="445"/>
        <v>0</v>
      </c>
      <c r="X774" s="177">
        <f t="shared" si="489"/>
        <v>0</v>
      </c>
      <c r="Y774" s="178">
        <f t="shared" si="446"/>
        <v>0</v>
      </c>
      <c r="Z774" s="177">
        <f t="shared" si="490"/>
        <v>0</v>
      </c>
      <c r="AA774" s="178">
        <f t="shared" si="447"/>
        <v>0</v>
      </c>
      <c r="AB774" s="177">
        <f t="shared" si="491"/>
        <v>0</v>
      </c>
      <c r="AC774" s="178">
        <f t="shared" si="448"/>
        <v>0</v>
      </c>
      <c r="AD774" s="177">
        <f t="shared" si="492"/>
        <v>0</v>
      </c>
      <c r="AE774" s="179">
        <f t="shared" si="449"/>
        <v>0</v>
      </c>
      <c r="AF774" s="177">
        <f t="shared" si="492"/>
        <v>0</v>
      </c>
      <c r="AG774" s="178">
        <f t="shared" si="450"/>
        <v>0</v>
      </c>
      <c r="AH774" s="220">
        <f t="shared" si="493"/>
        <v>0</v>
      </c>
      <c r="AI774" s="179">
        <f t="shared" si="451"/>
        <v>0</v>
      </c>
      <c r="AJ774" s="177">
        <f t="shared" si="494"/>
        <v>0</v>
      </c>
      <c r="AK774" s="178">
        <f t="shared" si="452"/>
        <v>0</v>
      </c>
      <c r="AL774" s="177">
        <f t="shared" si="495"/>
        <v>0</v>
      </c>
      <c r="AM774" s="178">
        <f t="shared" si="453"/>
        <v>0</v>
      </c>
      <c r="AN774" s="220">
        <f t="shared" si="496"/>
        <v>0</v>
      </c>
      <c r="AO774" s="117">
        <f t="shared" si="454"/>
        <v>0</v>
      </c>
    </row>
    <row r="775" spans="1:41" s="65" customFormat="1" ht="15" customHeight="1">
      <c r="A775" s="66">
        <v>25</v>
      </c>
      <c r="B775" s="42">
        <v>26617025</v>
      </c>
      <c r="C775" s="43" t="s">
        <v>718</v>
      </c>
      <c r="D775" s="74">
        <v>7</v>
      </c>
      <c r="E775" s="75">
        <v>0.32</v>
      </c>
      <c r="F775" s="55"/>
      <c r="G775" s="75"/>
      <c r="H775" s="63">
        <v>871.12731901025961</v>
      </c>
      <c r="I775" s="63">
        <v>897.26113858056738</v>
      </c>
      <c r="J775" s="64">
        <v>1121.576423225709</v>
      </c>
      <c r="K775" s="243">
        <f t="shared" si="440"/>
        <v>0</v>
      </c>
      <c r="L775" s="238"/>
      <c r="M775" s="72">
        <v>500</v>
      </c>
      <c r="N775" s="175">
        <f t="shared" si="485"/>
        <v>0</v>
      </c>
      <c r="O775" s="178">
        <f t="shared" si="441"/>
        <v>0</v>
      </c>
      <c r="P775" s="177">
        <f t="shared" si="486"/>
        <v>0</v>
      </c>
      <c r="Q775" s="178">
        <f t="shared" si="442"/>
        <v>0</v>
      </c>
      <c r="R775" s="177">
        <f t="shared" si="486"/>
        <v>0</v>
      </c>
      <c r="S775" s="178">
        <f t="shared" si="443"/>
        <v>0</v>
      </c>
      <c r="T775" s="177">
        <f t="shared" si="487"/>
        <v>0</v>
      </c>
      <c r="U775" s="179">
        <f t="shared" si="444"/>
        <v>0</v>
      </c>
      <c r="V775" s="177">
        <f t="shared" si="488"/>
        <v>0</v>
      </c>
      <c r="W775" s="178">
        <f t="shared" si="445"/>
        <v>0</v>
      </c>
      <c r="X775" s="177">
        <f t="shared" si="489"/>
        <v>0</v>
      </c>
      <c r="Y775" s="178">
        <f t="shared" si="446"/>
        <v>0</v>
      </c>
      <c r="Z775" s="177">
        <f t="shared" si="490"/>
        <v>0</v>
      </c>
      <c r="AA775" s="178">
        <f t="shared" si="447"/>
        <v>0</v>
      </c>
      <c r="AB775" s="177">
        <f t="shared" si="491"/>
        <v>0</v>
      </c>
      <c r="AC775" s="178">
        <f t="shared" si="448"/>
        <v>0</v>
      </c>
      <c r="AD775" s="177">
        <f t="shared" si="492"/>
        <v>0</v>
      </c>
      <c r="AE775" s="179">
        <f t="shared" si="449"/>
        <v>0</v>
      </c>
      <c r="AF775" s="177">
        <f t="shared" si="492"/>
        <v>0</v>
      </c>
      <c r="AG775" s="178">
        <f t="shared" si="450"/>
        <v>0</v>
      </c>
      <c r="AH775" s="220">
        <f t="shared" si="493"/>
        <v>0</v>
      </c>
      <c r="AI775" s="179">
        <f t="shared" si="451"/>
        <v>0</v>
      </c>
      <c r="AJ775" s="177">
        <f t="shared" si="494"/>
        <v>0</v>
      </c>
      <c r="AK775" s="178">
        <f t="shared" si="452"/>
        <v>0</v>
      </c>
      <c r="AL775" s="177">
        <f t="shared" si="495"/>
        <v>0</v>
      </c>
      <c r="AM775" s="178">
        <f t="shared" si="453"/>
        <v>0</v>
      </c>
      <c r="AN775" s="220">
        <f t="shared" si="496"/>
        <v>0</v>
      </c>
      <c r="AO775" s="117">
        <f t="shared" si="454"/>
        <v>0</v>
      </c>
    </row>
    <row r="776" spans="1:41" s="65" customFormat="1" ht="15" customHeight="1">
      <c r="A776" s="66">
        <v>26</v>
      </c>
      <c r="B776" s="42">
        <v>26617026</v>
      </c>
      <c r="C776" s="43" t="s">
        <v>719</v>
      </c>
      <c r="D776" s="74">
        <v>19</v>
      </c>
      <c r="E776" s="75">
        <v>0.24</v>
      </c>
      <c r="F776" s="55"/>
      <c r="G776" s="75"/>
      <c r="H776" s="63">
        <v>1316.2537828349452</v>
      </c>
      <c r="I776" s="63">
        <v>1355.7413963199936</v>
      </c>
      <c r="J776" s="64">
        <v>1694.6767453999919</v>
      </c>
      <c r="K776" s="243">
        <f t="shared" si="440"/>
        <v>0</v>
      </c>
      <c r="L776" s="238"/>
      <c r="M776" s="72">
        <v>500</v>
      </c>
      <c r="N776" s="175">
        <f t="shared" si="485"/>
        <v>0</v>
      </c>
      <c r="O776" s="178">
        <f t="shared" si="441"/>
        <v>0</v>
      </c>
      <c r="P776" s="177">
        <f t="shared" si="486"/>
        <v>0</v>
      </c>
      <c r="Q776" s="178">
        <f t="shared" si="442"/>
        <v>0</v>
      </c>
      <c r="R776" s="177">
        <f t="shared" si="486"/>
        <v>0</v>
      </c>
      <c r="S776" s="178">
        <f t="shared" si="443"/>
        <v>0</v>
      </c>
      <c r="T776" s="177">
        <f t="shared" si="487"/>
        <v>0</v>
      </c>
      <c r="U776" s="179">
        <f t="shared" si="444"/>
        <v>0</v>
      </c>
      <c r="V776" s="177">
        <f t="shared" si="488"/>
        <v>0</v>
      </c>
      <c r="W776" s="178">
        <f t="shared" si="445"/>
        <v>0</v>
      </c>
      <c r="X776" s="177">
        <f t="shared" si="489"/>
        <v>0</v>
      </c>
      <c r="Y776" s="178">
        <f t="shared" si="446"/>
        <v>0</v>
      </c>
      <c r="Z776" s="177">
        <f t="shared" si="490"/>
        <v>0</v>
      </c>
      <c r="AA776" s="178">
        <f t="shared" si="447"/>
        <v>0</v>
      </c>
      <c r="AB776" s="177">
        <f t="shared" si="491"/>
        <v>0</v>
      </c>
      <c r="AC776" s="178">
        <f t="shared" si="448"/>
        <v>0</v>
      </c>
      <c r="AD776" s="177">
        <f t="shared" si="492"/>
        <v>0</v>
      </c>
      <c r="AE776" s="179">
        <f t="shared" si="449"/>
        <v>0</v>
      </c>
      <c r="AF776" s="177">
        <f t="shared" si="492"/>
        <v>0</v>
      </c>
      <c r="AG776" s="178">
        <f t="shared" si="450"/>
        <v>0</v>
      </c>
      <c r="AH776" s="220">
        <f t="shared" si="493"/>
        <v>0</v>
      </c>
      <c r="AI776" s="179">
        <f t="shared" si="451"/>
        <v>0</v>
      </c>
      <c r="AJ776" s="177">
        <f t="shared" si="494"/>
        <v>0</v>
      </c>
      <c r="AK776" s="178">
        <f t="shared" si="452"/>
        <v>0</v>
      </c>
      <c r="AL776" s="177">
        <f t="shared" si="495"/>
        <v>0</v>
      </c>
      <c r="AM776" s="178">
        <f t="shared" si="453"/>
        <v>0</v>
      </c>
      <c r="AN776" s="220">
        <f t="shared" si="496"/>
        <v>0</v>
      </c>
      <c r="AO776" s="117">
        <f t="shared" si="454"/>
        <v>0</v>
      </c>
    </row>
    <row r="777" spans="1:41" s="65" customFormat="1" ht="15" customHeight="1">
      <c r="A777" s="66">
        <v>27</v>
      </c>
      <c r="B777" s="42">
        <v>26617027</v>
      </c>
      <c r="C777" s="43" t="s">
        <v>720</v>
      </c>
      <c r="D777" s="74">
        <v>19</v>
      </c>
      <c r="E777" s="75">
        <v>0.28999999999999998</v>
      </c>
      <c r="F777" s="55"/>
      <c r="G777" s="75"/>
      <c r="H777" s="63">
        <v>1905.9026110020511</v>
      </c>
      <c r="I777" s="63">
        <v>1963.0796893321126</v>
      </c>
      <c r="J777" s="64">
        <v>2453.8496116651404</v>
      </c>
      <c r="K777" s="243">
        <f t="shared" si="440"/>
        <v>0</v>
      </c>
      <c r="L777" s="238"/>
      <c r="M777" s="72">
        <v>300</v>
      </c>
      <c r="N777" s="175">
        <f t="shared" si="485"/>
        <v>0</v>
      </c>
      <c r="O777" s="178">
        <f t="shared" si="441"/>
        <v>0</v>
      </c>
      <c r="P777" s="177">
        <f t="shared" si="486"/>
        <v>0</v>
      </c>
      <c r="Q777" s="178">
        <f t="shared" si="442"/>
        <v>0</v>
      </c>
      <c r="R777" s="177">
        <f t="shared" si="486"/>
        <v>0</v>
      </c>
      <c r="S777" s="178">
        <f t="shared" si="443"/>
        <v>0</v>
      </c>
      <c r="T777" s="177">
        <f t="shared" si="487"/>
        <v>0</v>
      </c>
      <c r="U777" s="179">
        <f t="shared" si="444"/>
        <v>0</v>
      </c>
      <c r="V777" s="177">
        <f t="shared" si="488"/>
        <v>0</v>
      </c>
      <c r="W777" s="178">
        <f t="shared" si="445"/>
        <v>0</v>
      </c>
      <c r="X777" s="177">
        <f t="shared" si="489"/>
        <v>0</v>
      </c>
      <c r="Y777" s="178">
        <f t="shared" si="446"/>
        <v>0</v>
      </c>
      <c r="Z777" s="177">
        <f t="shared" si="490"/>
        <v>0</v>
      </c>
      <c r="AA777" s="178">
        <f t="shared" si="447"/>
        <v>0</v>
      </c>
      <c r="AB777" s="177">
        <f t="shared" si="491"/>
        <v>0</v>
      </c>
      <c r="AC777" s="178">
        <f t="shared" si="448"/>
        <v>0</v>
      </c>
      <c r="AD777" s="177">
        <f t="shared" si="492"/>
        <v>0</v>
      </c>
      <c r="AE777" s="179">
        <f t="shared" si="449"/>
        <v>0</v>
      </c>
      <c r="AF777" s="177">
        <f t="shared" si="492"/>
        <v>0</v>
      </c>
      <c r="AG777" s="178">
        <f t="shared" si="450"/>
        <v>0</v>
      </c>
      <c r="AH777" s="220">
        <f t="shared" si="493"/>
        <v>0</v>
      </c>
      <c r="AI777" s="179">
        <f t="shared" si="451"/>
        <v>0</v>
      </c>
      <c r="AJ777" s="177">
        <f t="shared" si="494"/>
        <v>0</v>
      </c>
      <c r="AK777" s="178">
        <f t="shared" si="452"/>
        <v>0</v>
      </c>
      <c r="AL777" s="177">
        <f t="shared" si="495"/>
        <v>0</v>
      </c>
      <c r="AM777" s="178">
        <f t="shared" si="453"/>
        <v>0</v>
      </c>
      <c r="AN777" s="220">
        <f t="shared" si="496"/>
        <v>0</v>
      </c>
      <c r="AO777" s="117">
        <f t="shared" si="454"/>
        <v>0</v>
      </c>
    </row>
    <row r="778" spans="1:41" s="65" customFormat="1" ht="15" customHeight="1">
      <c r="A778" s="66">
        <v>28</v>
      </c>
      <c r="B778" s="42">
        <v>26617028</v>
      </c>
      <c r="C778" s="43" t="s">
        <v>721</v>
      </c>
      <c r="D778" s="74">
        <v>41</v>
      </c>
      <c r="E778" s="75">
        <v>0.32</v>
      </c>
      <c r="F778" s="55"/>
      <c r="G778" s="75"/>
      <c r="H778" s="63">
        <v>4981.4471181540684</v>
      </c>
      <c r="I778" s="63">
        <v>5130.8905316986902</v>
      </c>
      <c r="J778" s="64">
        <v>6413.6131646233625</v>
      </c>
      <c r="K778" s="243">
        <f t="shared" si="440"/>
        <v>0</v>
      </c>
      <c r="L778" s="238"/>
      <c r="M778" s="72">
        <v>200</v>
      </c>
      <c r="N778" s="175">
        <f t="shared" si="485"/>
        <v>0</v>
      </c>
      <c r="O778" s="178">
        <f t="shared" si="441"/>
        <v>0</v>
      </c>
      <c r="P778" s="177">
        <f t="shared" si="486"/>
        <v>0</v>
      </c>
      <c r="Q778" s="178">
        <f t="shared" si="442"/>
        <v>0</v>
      </c>
      <c r="R778" s="177">
        <f t="shared" si="486"/>
        <v>0</v>
      </c>
      <c r="S778" s="178">
        <f t="shared" si="443"/>
        <v>0</v>
      </c>
      <c r="T778" s="177">
        <f t="shared" si="487"/>
        <v>0</v>
      </c>
      <c r="U778" s="179">
        <f t="shared" si="444"/>
        <v>0</v>
      </c>
      <c r="V778" s="177">
        <f t="shared" si="488"/>
        <v>0</v>
      </c>
      <c r="W778" s="178">
        <f t="shared" si="445"/>
        <v>0</v>
      </c>
      <c r="X778" s="177">
        <f t="shared" si="489"/>
        <v>0</v>
      </c>
      <c r="Y778" s="178">
        <f t="shared" si="446"/>
        <v>0</v>
      </c>
      <c r="Z778" s="177">
        <f t="shared" si="490"/>
        <v>0</v>
      </c>
      <c r="AA778" s="178">
        <f t="shared" si="447"/>
        <v>0</v>
      </c>
      <c r="AB778" s="177">
        <f t="shared" si="491"/>
        <v>0</v>
      </c>
      <c r="AC778" s="178">
        <f t="shared" si="448"/>
        <v>0</v>
      </c>
      <c r="AD778" s="177">
        <f t="shared" si="492"/>
        <v>0</v>
      </c>
      <c r="AE778" s="179">
        <f t="shared" si="449"/>
        <v>0</v>
      </c>
      <c r="AF778" s="177">
        <f t="shared" si="492"/>
        <v>0</v>
      </c>
      <c r="AG778" s="178">
        <f t="shared" si="450"/>
        <v>0</v>
      </c>
      <c r="AH778" s="220">
        <f t="shared" si="493"/>
        <v>0</v>
      </c>
      <c r="AI778" s="179">
        <f t="shared" si="451"/>
        <v>0</v>
      </c>
      <c r="AJ778" s="177">
        <f t="shared" si="494"/>
        <v>0</v>
      </c>
      <c r="AK778" s="178">
        <f t="shared" si="452"/>
        <v>0</v>
      </c>
      <c r="AL778" s="177">
        <f t="shared" si="495"/>
        <v>0</v>
      </c>
      <c r="AM778" s="178">
        <f t="shared" si="453"/>
        <v>0</v>
      </c>
      <c r="AN778" s="220">
        <f t="shared" si="496"/>
        <v>0</v>
      </c>
      <c r="AO778" s="117">
        <f t="shared" si="454"/>
        <v>0</v>
      </c>
    </row>
    <row r="779" spans="1:41" s="65" customFormat="1" ht="15" customHeight="1">
      <c r="A779" s="66">
        <v>29</v>
      </c>
      <c r="B779" s="42">
        <v>26617029</v>
      </c>
      <c r="C779" s="43" t="s">
        <v>722</v>
      </c>
      <c r="D779" s="74">
        <v>15</v>
      </c>
      <c r="E779" s="75">
        <v>0.18</v>
      </c>
      <c r="F779" s="55"/>
      <c r="G779" s="75"/>
      <c r="H779" s="63">
        <v>667.42827021277822</v>
      </c>
      <c r="I779" s="63">
        <v>687.45111831916154</v>
      </c>
      <c r="J779" s="64">
        <v>859.31389789895184</v>
      </c>
      <c r="K779" s="243">
        <f t="shared" ref="K779:K842" si="497">L779/1.1</f>
        <v>0</v>
      </c>
      <c r="L779" s="238"/>
      <c r="M779" s="72">
        <v>500</v>
      </c>
      <c r="N779" s="175">
        <f t="shared" si="485"/>
        <v>0</v>
      </c>
      <c r="O779" s="178">
        <f t="shared" si="441"/>
        <v>0</v>
      </c>
      <c r="P779" s="177">
        <f t="shared" si="486"/>
        <v>0</v>
      </c>
      <c r="Q779" s="178">
        <f t="shared" si="442"/>
        <v>0</v>
      </c>
      <c r="R779" s="177">
        <f t="shared" si="486"/>
        <v>0</v>
      </c>
      <c r="S779" s="178">
        <f t="shared" si="443"/>
        <v>0</v>
      </c>
      <c r="T779" s="177">
        <f t="shared" si="487"/>
        <v>0</v>
      </c>
      <c r="U779" s="179">
        <f t="shared" si="444"/>
        <v>0</v>
      </c>
      <c r="V779" s="177">
        <f t="shared" si="488"/>
        <v>0</v>
      </c>
      <c r="W779" s="178">
        <f t="shared" si="445"/>
        <v>0</v>
      </c>
      <c r="X779" s="177">
        <f t="shared" si="489"/>
        <v>0</v>
      </c>
      <c r="Y779" s="178">
        <f t="shared" si="446"/>
        <v>0</v>
      </c>
      <c r="Z779" s="177">
        <f t="shared" si="490"/>
        <v>0</v>
      </c>
      <c r="AA779" s="178">
        <f t="shared" si="447"/>
        <v>0</v>
      </c>
      <c r="AB779" s="177">
        <f t="shared" si="491"/>
        <v>0</v>
      </c>
      <c r="AC779" s="178">
        <f t="shared" si="448"/>
        <v>0</v>
      </c>
      <c r="AD779" s="177">
        <f t="shared" si="492"/>
        <v>0</v>
      </c>
      <c r="AE779" s="179">
        <f t="shared" si="449"/>
        <v>0</v>
      </c>
      <c r="AF779" s="177">
        <f t="shared" si="492"/>
        <v>0</v>
      </c>
      <c r="AG779" s="178">
        <f t="shared" si="450"/>
        <v>0</v>
      </c>
      <c r="AH779" s="220">
        <f t="shared" si="493"/>
        <v>0</v>
      </c>
      <c r="AI779" s="179">
        <f t="shared" si="451"/>
        <v>0</v>
      </c>
      <c r="AJ779" s="177">
        <f t="shared" si="494"/>
        <v>0</v>
      </c>
      <c r="AK779" s="178">
        <f t="shared" si="452"/>
        <v>0</v>
      </c>
      <c r="AL779" s="177">
        <f t="shared" si="495"/>
        <v>0</v>
      </c>
      <c r="AM779" s="178">
        <f t="shared" si="453"/>
        <v>0</v>
      </c>
      <c r="AN779" s="220">
        <f t="shared" si="496"/>
        <v>0</v>
      </c>
      <c r="AO779" s="117">
        <f t="shared" si="454"/>
        <v>0</v>
      </c>
    </row>
    <row r="780" spans="1:41" s="65" customFormat="1" ht="15" customHeight="1">
      <c r="A780" s="66">
        <v>30</v>
      </c>
      <c r="B780" s="42">
        <v>26617030</v>
      </c>
      <c r="C780" s="43" t="s">
        <v>723</v>
      </c>
      <c r="D780" s="74">
        <v>20</v>
      </c>
      <c r="E780" s="75">
        <v>0.18</v>
      </c>
      <c r="F780" s="55"/>
      <c r="G780" s="75"/>
      <c r="H780" s="63">
        <v>807.86528197949247</v>
      </c>
      <c r="I780" s="63">
        <v>832.10124043887731</v>
      </c>
      <c r="J780" s="64">
        <v>1040.1265505485965</v>
      </c>
      <c r="K780" s="243">
        <f t="shared" si="497"/>
        <v>0</v>
      </c>
      <c r="L780" s="238"/>
      <c r="M780" s="72">
        <v>500</v>
      </c>
      <c r="N780" s="175">
        <f t="shared" si="485"/>
        <v>0</v>
      </c>
      <c r="O780" s="178">
        <f t="shared" ref="O780:O842" si="498">L780-L780*10/100</f>
        <v>0</v>
      </c>
      <c r="P780" s="177">
        <f t="shared" si="486"/>
        <v>0</v>
      </c>
      <c r="Q780" s="178">
        <f t="shared" ref="Q780:Q842" si="499">L780-L780*11/100</f>
        <v>0</v>
      </c>
      <c r="R780" s="177">
        <f t="shared" si="486"/>
        <v>0</v>
      </c>
      <c r="S780" s="178">
        <f t="shared" ref="S780:S842" si="500">L780-L780*12/100</f>
        <v>0</v>
      </c>
      <c r="T780" s="177">
        <f t="shared" si="487"/>
        <v>0</v>
      </c>
      <c r="U780" s="179">
        <f t="shared" ref="U780:U842" si="501">L780-L780*13/100</f>
        <v>0</v>
      </c>
      <c r="V780" s="177">
        <f t="shared" si="488"/>
        <v>0</v>
      </c>
      <c r="W780" s="178">
        <f t="shared" ref="W780:W842" si="502">L780-L780*14/100</f>
        <v>0</v>
      </c>
      <c r="X780" s="177">
        <f t="shared" si="489"/>
        <v>0</v>
      </c>
      <c r="Y780" s="178">
        <f t="shared" ref="Y780:Y842" si="503">L780-L780*15/100</f>
        <v>0</v>
      </c>
      <c r="Z780" s="177">
        <f t="shared" si="490"/>
        <v>0</v>
      </c>
      <c r="AA780" s="178">
        <f t="shared" ref="AA780:AA842" si="504">L780-L780*16/100</f>
        <v>0</v>
      </c>
      <c r="AB780" s="177">
        <f t="shared" si="491"/>
        <v>0</v>
      </c>
      <c r="AC780" s="178">
        <f t="shared" ref="AC780:AC842" si="505">L780-L780*17/100</f>
        <v>0</v>
      </c>
      <c r="AD780" s="177">
        <f t="shared" si="492"/>
        <v>0</v>
      </c>
      <c r="AE780" s="179">
        <f t="shared" ref="AE780:AE842" si="506">L780-L780*18/100</f>
        <v>0</v>
      </c>
      <c r="AF780" s="177">
        <f t="shared" si="492"/>
        <v>0</v>
      </c>
      <c r="AG780" s="178">
        <f t="shared" ref="AG780:AG842" si="507">L780-L780*19/100</f>
        <v>0</v>
      </c>
      <c r="AH780" s="220">
        <f t="shared" si="493"/>
        <v>0</v>
      </c>
      <c r="AI780" s="179">
        <f t="shared" ref="AI780:AI842" si="508">L780-L780*20/100</f>
        <v>0</v>
      </c>
      <c r="AJ780" s="177">
        <f t="shared" si="494"/>
        <v>0</v>
      </c>
      <c r="AK780" s="178">
        <f t="shared" ref="AK780:AK843" si="509">L780-L780*21/100</f>
        <v>0</v>
      </c>
      <c r="AL780" s="177">
        <f t="shared" si="495"/>
        <v>0</v>
      </c>
      <c r="AM780" s="178">
        <f t="shared" ref="AM780:AM843" si="510">L780-L780*22/100</f>
        <v>0</v>
      </c>
      <c r="AN780" s="220">
        <f t="shared" si="496"/>
        <v>0</v>
      </c>
      <c r="AO780" s="117">
        <f t="shared" ref="AO780:AO843" si="511">L780-L780*23/100</f>
        <v>0</v>
      </c>
    </row>
    <row r="781" spans="1:41" s="65" customFormat="1" ht="15" customHeight="1">
      <c r="A781" s="66">
        <v>31</v>
      </c>
      <c r="B781" s="42">
        <v>26617031</v>
      </c>
      <c r="C781" s="43" t="s">
        <v>724</v>
      </c>
      <c r="D781" s="74">
        <v>30</v>
      </c>
      <c r="E781" s="75">
        <v>0.18</v>
      </c>
      <c r="F781" s="55"/>
      <c r="G781" s="75"/>
      <c r="H781" s="63">
        <v>1191.2052876623093</v>
      </c>
      <c r="I781" s="63">
        <v>1226.9414462921786</v>
      </c>
      <c r="J781" s="64">
        <v>1533.6768078652233</v>
      </c>
      <c r="K781" s="243">
        <f t="shared" si="497"/>
        <v>0</v>
      </c>
      <c r="L781" s="238"/>
      <c r="M781" s="72">
        <v>500</v>
      </c>
      <c r="N781" s="175">
        <f t="shared" si="485"/>
        <v>0</v>
      </c>
      <c r="O781" s="178">
        <f t="shared" si="498"/>
        <v>0</v>
      </c>
      <c r="P781" s="177">
        <f t="shared" si="486"/>
        <v>0</v>
      </c>
      <c r="Q781" s="178">
        <f t="shared" si="499"/>
        <v>0</v>
      </c>
      <c r="R781" s="177">
        <f t="shared" si="486"/>
        <v>0</v>
      </c>
      <c r="S781" s="178">
        <f t="shared" si="500"/>
        <v>0</v>
      </c>
      <c r="T781" s="177">
        <f t="shared" si="487"/>
        <v>0</v>
      </c>
      <c r="U781" s="179">
        <f t="shared" si="501"/>
        <v>0</v>
      </c>
      <c r="V781" s="177">
        <f t="shared" si="488"/>
        <v>0</v>
      </c>
      <c r="W781" s="178">
        <f t="shared" si="502"/>
        <v>0</v>
      </c>
      <c r="X781" s="177">
        <f t="shared" si="489"/>
        <v>0</v>
      </c>
      <c r="Y781" s="178">
        <f t="shared" si="503"/>
        <v>0</v>
      </c>
      <c r="Z781" s="177">
        <f t="shared" si="490"/>
        <v>0</v>
      </c>
      <c r="AA781" s="178">
        <f t="shared" si="504"/>
        <v>0</v>
      </c>
      <c r="AB781" s="177">
        <f t="shared" si="491"/>
        <v>0</v>
      </c>
      <c r="AC781" s="178">
        <f t="shared" si="505"/>
        <v>0</v>
      </c>
      <c r="AD781" s="177">
        <f t="shared" si="492"/>
        <v>0</v>
      </c>
      <c r="AE781" s="179">
        <f t="shared" si="506"/>
        <v>0</v>
      </c>
      <c r="AF781" s="177">
        <f t="shared" si="492"/>
        <v>0</v>
      </c>
      <c r="AG781" s="178">
        <f t="shared" si="507"/>
        <v>0</v>
      </c>
      <c r="AH781" s="220">
        <f t="shared" si="493"/>
        <v>0</v>
      </c>
      <c r="AI781" s="179">
        <f t="shared" si="508"/>
        <v>0</v>
      </c>
      <c r="AJ781" s="177">
        <f t="shared" si="494"/>
        <v>0</v>
      </c>
      <c r="AK781" s="178">
        <f t="shared" si="509"/>
        <v>0</v>
      </c>
      <c r="AL781" s="177">
        <f t="shared" si="495"/>
        <v>0</v>
      </c>
      <c r="AM781" s="178">
        <f t="shared" si="510"/>
        <v>0</v>
      </c>
      <c r="AN781" s="220">
        <f t="shared" si="496"/>
        <v>0</v>
      </c>
      <c r="AO781" s="117">
        <f t="shared" si="511"/>
        <v>0</v>
      </c>
    </row>
    <row r="782" spans="1:41" s="65" customFormat="1" ht="15" customHeight="1" thickBot="1">
      <c r="A782" s="107">
        <v>32</v>
      </c>
      <c r="B782" s="44">
        <v>26617032</v>
      </c>
      <c r="C782" s="45" t="s">
        <v>725</v>
      </c>
      <c r="D782" s="76">
        <v>50</v>
      </c>
      <c r="E782" s="77">
        <v>0.18</v>
      </c>
      <c r="F782" s="57"/>
      <c r="G782" s="77"/>
      <c r="H782" s="70">
        <v>1960.8049886490676</v>
      </c>
      <c r="I782" s="70">
        <v>2019.6291383085397</v>
      </c>
      <c r="J782" s="71">
        <v>2524.5364228856747</v>
      </c>
      <c r="K782" s="246">
        <f t="shared" si="497"/>
        <v>0</v>
      </c>
      <c r="L782" s="240"/>
      <c r="M782" s="73">
        <v>300</v>
      </c>
      <c r="N782" s="180">
        <f t="shared" si="485"/>
        <v>0</v>
      </c>
      <c r="O782" s="178">
        <f t="shared" si="498"/>
        <v>0</v>
      </c>
      <c r="P782" s="177">
        <f t="shared" si="486"/>
        <v>0</v>
      </c>
      <c r="Q782" s="178">
        <f t="shared" si="499"/>
        <v>0</v>
      </c>
      <c r="R782" s="177">
        <f t="shared" si="486"/>
        <v>0</v>
      </c>
      <c r="S782" s="178">
        <f t="shared" si="500"/>
        <v>0</v>
      </c>
      <c r="T782" s="177">
        <f t="shared" si="487"/>
        <v>0</v>
      </c>
      <c r="U782" s="179">
        <f t="shared" si="501"/>
        <v>0</v>
      </c>
      <c r="V782" s="177">
        <f t="shared" si="488"/>
        <v>0</v>
      </c>
      <c r="W782" s="178">
        <f t="shared" si="502"/>
        <v>0</v>
      </c>
      <c r="X782" s="177">
        <f t="shared" si="489"/>
        <v>0</v>
      </c>
      <c r="Y782" s="178">
        <f t="shared" si="503"/>
        <v>0</v>
      </c>
      <c r="Z782" s="177">
        <f t="shared" si="490"/>
        <v>0</v>
      </c>
      <c r="AA782" s="178">
        <f t="shared" si="504"/>
        <v>0</v>
      </c>
      <c r="AB782" s="177">
        <f t="shared" si="491"/>
        <v>0</v>
      </c>
      <c r="AC782" s="178">
        <f t="shared" si="505"/>
        <v>0</v>
      </c>
      <c r="AD782" s="177">
        <f t="shared" si="492"/>
        <v>0</v>
      </c>
      <c r="AE782" s="179">
        <f t="shared" si="506"/>
        <v>0</v>
      </c>
      <c r="AF782" s="177">
        <f t="shared" si="492"/>
        <v>0</v>
      </c>
      <c r="AG782" s="178">
        <f t="shared" si="507"/>
        <v>0</v>
      </c>
      <c r="AH782" s="220">
        <f t="shared" si="493"/>
        <v>0</v>
      </c>
      <c r="AI782" s="179">
        <f t="shared" si="508"/>
        <v>0</v>
      </c>
      <c r="AJ782" s="177">
        <f t="shared" si="494"/>
        <v>0</v>
      </c>
      <c r="AK782" s="178">
        <f t="shared" si="509"/>
        <v>0</v>
      </c>
      <c r="AL782" s="177">
        <f t="shared" si="495"/>
        <v>0</v>
      </c>
      <c r="AM782" s="178">
        <f t="shared" si="510"/>
        <v>0</v>
      </c>
      <c r="AN782" s="220">
        <f t="shared" si="496"/>
        <v>0</v>
      </c>
      <c r="AO782" s="117">
        <f t="shared" si="511"/>
        <v>0</v>
      </c>
    </row>
    <row r="783" spans="1:41" s="139" customFormat="1" ht="15" customHeight="1" thickTop="1">
      <c r="A783" s="151" t="s">
        <v>776</v>
      </c>
      <c r="B783" s="129"/>
      <c r="C783" s="130"/>
      <c r="D783" s="131"/>
      <c r="E783" s="132"/>
      <c r="F783" s="133"/>
      <c r="G783" s="134"/>
      <c r="H783" s="135"/>
      <c r="I783" s="135"/>
      <c r="J783" s="135"/>
      <c r="K783" s="245"/>
      <c r="L783" s="136"/>
      <c r="M783" s="184"/>
      <c r="N783" s="209"/>
      <c r="O783" s="210"/>
      <c r="P783" s="187"/>
      <c r="Q783" s="185"/>
      <c r="R783" s="187"/>
      <c r="S783" s="185"/>
      <c r="T783" s="187"/>
      <c r="U783" s="136"/>
      <c r="V783" s="187"/>
      <c r="W783" s="185"/>
      <c r="X783" s="187"/>
      <c r="Y783" s="185"/>
      <c r="Z783" s="187"/>
      <c r="AA783" s="185"/>
      <c r="AB783" s="187"/>
      <c r="AC783" s="185"/>
      <c r="AD783" s="187"/>
      <c r="AE783" s="136"/>
      <c r="AF783" s="226"/>
      <c r="AG783" s="210"/>
      <c r="AH783" s="209"/>
      <c r="AI783" s="136"/>
      <c r="AJ783" s="226"/>
      <c r="AK783" s="210">
        <f t="shared" si="509"/>
        <v>0</v>
      </c>
      <c r="AL783" s="226"/>
      <c r="AM783" s="210">
        <f t="shared" si="510"/>
        <v>0</v>
      </c>
      <c r="AN783" s="209"/>
      <c r="AO783" s="138">
        <f t="shared" si="511"/>
        <v>0</v>
      </c>
    </row>
    <row r="784" spans="1:41" s="65" customFormat="1" ht="15" customHeight="1">
      <c r="A784" s="164" t="s">
        <v>750</v>
      </c>
      <c r="B784" s="165"/>
      <c r="C784" s="165"/>
      <c r="D784" s="165"/>
      <c r="E784" s="165"/>
      <c r="F784" s="165"/>
      <c r="G784" s="165"/>
      <c r="H784" s="165"/>
      <c r="I784" s="165"/>
      <c r="J784" s="165"/>
      <c r="K784" s="251"/>
      <c r="L784" s="165"/>
      <c r="M784" s="166"/>
      <c r="N784" s="208"/>
      <c r="O784" s="178"/>
      <c r="P784" s="177"/>
      <c r="Q784" s="178"/>
      <c r="R784" s="177"/>
      <c r="S784" s="178"/>
      <c r="T784" s="177"/>
      <c r="U784" s="179"/>
      <c r="V784" s="177"/>
      <c r="W784" s="178"/>
      <c r="X784" s="177"/>
      <c r="Y784" s="178"/>
      <c r="Z784" s="177"/>
      <c r="AA784" s="178"/>
      <c r="AB784" s="177"/>
      <c r="AC784" s="178"/>
      <c r="AD784" s="177"/>
      <c r="AE784" s="179"/>
      <c r="AF784" s="177"/>
      <c r="AG784" s="178"/>
      <c r="AH784" s="220"/>
      <c r="AI784" s="179"/>
      <c r="AJ784" s="177"/>
      <c r="AK784" s="178">
        <f t="shared" si="509"/>
        <v>0</v>
      </c>
      <c r="AL784" s="177"/>
      <c r="AM784" s="178">
        <f t="shared" si="510"/>
        <v>0</v>
      </c>
      <c r="AN784" s="220"/>
      <c r="AO784" s="117">
        <f t="shared" si="511"/>
        <v>0</v>
      </c>
    </row>
    <row r="785" spans="1:41" s="65" customFormat="1" ht="15" customHeight="1">
      <c r="A785" s="60">
        <v>1</v>
      </c>
      <c r="B785" s="40">
        <v>26610501</v>
      </c>
      <c r="C785" s="41" t="s">
        <v>694</v>
      </c>
      <c r="D785" s="78">
        <v>7</v>
      </c>
      <c r="E785" s="79">
        <v>0.32</v>
      </c>
      <c r="F785" s="106"/>
      <c r="G785" s="79"/>
      <c r="H785" s="82">
        <v>962.15941615847441</v>
      </c>
      <c r="I785" s="82">
        <v>991.02419864322871</v>
      </c>
      <c r="J785" s="83">
        <v>1238.7802483040359</v>
      </c>
      <c r="K785" s="242">
        <f t="shared" si="497"/>
        <v>0</v>
      </c>
      <c r="L785" s="237"/>
      <c r="M785" s="84">
        <v>500</v>
      </c>
      <c r="N785" s="175">
        <f t="shared" si="485"/>
        <v>0</v>
      </c>
      <c r="O785" s="178">
        <f t="shared" si="498"/>
        <v>0</v>
      </c>
      <c r="P785" s="177">
        <f t="shared" si="486"/>
        <v>0</v>
      </c>
      <c r="Q785" s="178">
        <f t="shared" si="499"/>
        <v>0</v>
      </c>
      <c r="R785" s="177">
        <f t="shared" si="486"/>
        <v>0</v>
      </c>
      <c r="S785" s="178">
        <f t="shared" si="500"/>
        <v>0</v>
      </c>
      <c r="T785" s="177">
        <f t="shared" ref="T785:T800" si="512">U785/1.1</f>
        <v>0</v>
      </c>
      <c r="U785" s="179">
        <f t="shared" si="501"/>
        <v>0</v>
      </c>
      <c r="V785" s="177">
        <f t="shared" ref="V785:V800" si="513">W785/1.1</f>
        <v>0</v>
      </c>
      <c r="W785" s="178">
        <f t="shared" si="502"/>
        <v>0</v>
      </c>
      <c r="X785" s="177">
        <f t="shared" ref="X785:X800" si="514">Y785/1.1</f>
        <v>0</v>
      </c>
      <c r="Y785" s="178">
        <f t="shared" si="503"/>
        <v>0</v>
      </c>
      <c r="Z785" s="177">
        <f t="shared" ref="Z785:Z800" si="515">AA785/1.1</f>
        <v>0</v>
      </c>
      <c r="AA785" s="178">
        <f t="shared" si="504"/>
        <v>0</v>
      </c>
      <c r="AB785" s="177">
        <f t="shared" ref="AB785:AB800" si="516">AC785/1.1</f>
        <v>0</v>
      </c>
      <c r="AC785" s="178">
        <f t="shared" si="505"/>
        <v>0</v>
      </c>
      <c r="AD785" s="177">
        <f t="shared" ref="AD785:AF800" si="517">AE785/1.1</f>
        <v>0</v>
      </c>
      <c r="AE785" s="179">
        <f t="shared" si="506"/>
        <v>0</v>
      </c>
      <c r="AF785" s="177">
        <f t="shared" si="517"/>
        <v>0</v>
      </c>
      <c r="AG785" s="178">
        <f t="shared" si="507"/>
        <v>0</v>
      </c>
      <c r="AH785" s="220">
        <f t="shared" ref="AH785:AH800" si="518">AI785/1.1</f>
        <v>0</v>
      </c>
      <c r="AI785" s="179">
        <f t="shared" si="508"/>
        <v>0</v>
      </c>
      <c r="AJ785" s="177">
        <f t="shared" ref="AJ785:AJ800" si="519">AK785/1.1</f>
        <v>0</v>
      </c>
      <c r="AK785" s="178">
        <f t="shared" si="509"/>
        <v>0</v>
      </c>
      <c r="AL785" s="177">
        <f t="shared" ref="AL785:AL800" si="520">AM785/1.1</f>
        <v>0</v>
      </c>
      <c r="AM785" s="178">
        <f t="shared" si="510"/>
        <v>0</v>
      </c>
      <c r="AN785" s="220">
        <f t="shared" ref="AN785:AN800" si="521">AO785/1.1</f>
        <v>0</v>
      </c>
      <c r="AO785" s="117">
        <f t="shared" si="511"/>
        <v>0</v>
      </c>
    </row>
    <row r="786" spans="1:41" s="65" customFormat="1" ht="15" customHeight="1">
      <c r="A786" s="60">
        <v>2</v>
      </c>
      <c r="B786" s="40">
        <v>26610502</v>
      </c>
      <c r="C786" s="41" t="s">
        <v>695</v>
      </c>
      <c r="D786" s="78">
        <v>10</v>
      </c>
      <c r="E786" s="79">
        <v>0.18</v>
      </c>
      <c r="F786" s="106"/>
      <c r="G786" s="79"/>
      <c r="H786" s="82">
        <v>518.2396041839188</v>
      </c>
      <c r="I786" s="82">
        <v>533.78679230943635</v>
      </c>
      <c r="J786" s="83">
        <v>667.23349038679544</v>
      </c>
      <c r="K786" s="242">
        <f t="shared" si="497"/>
        <v>0</v>
      </c>
      <c r="L786" s="237"/>
      <c r="M786" s="84">
        <v>500</v>
      </c>
      <c r="N786" s="175">
        <f t="shared" si="485"/>
        <v>0</v>
      </c>
      <c r="O786" s="178">
        <f t="shared" si="498"/>
        <v>0</v>
      </c>
      <c r="P786" s="177">
        <f t="shared" si="486"/>
        <v>0</v>
      </c>
      <c r="Q786" s="178">
        <f t="shared" si="499"/>
        <v>0</v>
      </c>
      <c r="R786" s="177">
        <f t="shared" si="486"/>
        <v>0</v>
      </c>
      <c r="S786" s="178">
        <f t="shared" si="500"/>
        <v>0</v>
      </c>
      <c r="T786" s="177">
        <f t="shared" si="512"/>
        <v>0</v>
      </c>
      <c r="U786" s="179">
        <f t="shared" si="501"/>
        <v>0</v>
      </c>
      <c r="V786" s="177">
        <f t="shared" si="513"/>
        <v>0</v>
      </c>
      <c r="W786" s="178">
        <f t="shared" si="502"/>
        <v>0</v>
      </c>
      <c r="X786" s="177">
        <f t="shared" si="514"/>
        <v>0</v>
      </c>
      <c r="Y786" s="178">
        <f t="shared" si="503"/>
        <v>0</v>
      </c>
      <c r="Z786" s="177">
        <f t="shared" si="515"/>
        <v>0</v>
      </c>
      <c r="AA786" s="178">
        <f t="shared" si="504"/>
        <v>0</v>
      </c>
      <c r="AB786" s="177">
        <f t="shared" si="516"/>
        <v>0</v>
      </c>
      <c r="AC786" s="178">
        <f t="shared" si="505"/>
        <v>0</v>
      </c>
      <c r="AD786" s="177">
        <f t="shared" si="517"/>
        <v>0</v>
      </c>
      <c r="AE786" s="179">
        <f t="shared" si="506"/>
        <v>0</v>
      </c>
      <c r="AF786" s="177">
        <f t="shared" si="517"/>
        <v>0</v>
      </c>
      <c r="AG786" s="178">
        <f t="shared" si="507"/>
        <v>0</v>
      </c>
      <c r="AH786" s="220">
        <f t="shared" si="518"/>
        <v>0</v>
      </c>
      <c r="AI786" s="179">
        <f t="shared" si="508"/>
        <v>0</v>
      </c>
      <c r="AJ786" s="177">
        <f t="shared" si="519"/>
        <v>0</v>
      </c>
      <c r="AK786" s="178">
        <f t="shared" si="509"/>
        <v>0</v>
      </c>
      <c r="AL786" s="177">
        <f t="shared" si="520"/>
        <v>0</v>
      </c>
      <c r="AM786" s="178">
        <f t="shared" si="510"/>
        <v>0</v>
      </c>
      <c r="AN786" s="220">
        <f t="shared" si="521"/>
        <v>0</v>
      </c>
      <c r="AO786" s="117">
        <f t="shared" si="511"/>
        <v>0</v>
      </c>
    </row>
    <row r="787" spans="1:41" s="65" customFormat="1" ht="15" customHeight="1">
      <c r="A787" s="60">
        <v>3</v>
      </c>
      <c r="B787" s="40">
        <v>26610503</v>
      </c>
      <c r="C787" s="41" t="s">
        <v>696</v>
      </c>
      <c r="D787" s="78">
        <v>12</v>
      </c>
      <c r="E787" s="79">
        <v>0.18</v>
      </c>
      <c r="F787" s="106"/>
      <c r="G787" s="79"/>
      <c r="H787" s="82">
        <v>589.22193207210546</v>
      </c>
      <c r="I787" s="82">
        <v>606.89859003426864</v>
      </c>
      <c r="J787" s="83">
        <v>758.6232375428358</v>
      </c>
      <c r="K787" s="242">
        <f t="shared" si="497"/>
        <v>0</v>
      </c>
      <c r="L787" s="237"/>
      <c r="M787" s="84">
        <v>500</v>
      </c>
      <c r="N787" s="175">
        <f t="shared" si="485"/>
        <v>0</v>
      </c>
      <c r="O787" s="178">
        <f t="shared" si="498"/>
        <v>0</v>
      </c>
      <c r="P787" s="177">
        <f t="shared" si="486"/>
        <v>0</v>
      </c>
      <c r="Q787" s="178">
        <f t="shared" si="499"/>
        <v>0</v>
      </c>
      <c r="R787" s="177">
        <f t="shared" si="486"/>
        <v>0</v>
      </c>
      <c r="S787" s="178">
        <f t="shared" si="500"/>
        <v>0</v>
      </c>
      <c r="T787" s="177">
        <f t="shared" si="512"/>
        <v>0</v>
      </c>
      <c r="U787" s="179">
        <f t="shared" si="501"/>
        <v>0</v>
      </c>
      <c r="V787" s="177">
        <f t="shared" si="513"/>
        <v>0</v>
      </c>
      <c r="W787" s="178">
        <f t="shared" si="502"/>
        <v>0</v>
      </c>
      <c r="X787" s="177">
        <f t="shared" si="514"/>
        <v>0</v>
      </c>
      <c r="Y787" s="178">
        <f t="shared" si="503"/>
        <v>0</v>
      </c>
      <c r="Z787" s="177">
        <f t="shared" si="515"/>
        <v>0</v>
      </c>
      <c r="AA787" s="178">
        <f t="shared" si="504"/>
        <v>0</v>
      </c>
      <c r="AB787" s="177">
        <f t="shared" si="516"/>
        <v>0</v>
      </c>
      <c r="AC787" s="178">
        <f t="shared" si="505"/>
        <v>0</v>
      </c>
      <c r="AD787" s="177">
        <f t="shared" si="517"/>
        <v>0</v>
      </c>
      <c r="AE787" s="179">
        <f t="shared" si="506"/>
        <v>0</v>
      </c>
      <c r="AF787" s="177">
        <f t="shared" si="517"/>
        <v>0</v>
      </c>
      <c r="AG787" s="178">
        <f t="shared" si="507"/>
        <v>0</v>
      </c>
      <c r="AH787" s="220">
        <f t="shared" si="518"/>
        <v>0</v>
      </c>
      <c r="AI787" s="179">
        <f t="shared" si="508"/>
        <v>0</v>
      </c>
      <c r="AJ787" s="177">
        <f t="shared" si="519"/>
        <v>0</v>
      </c>
      <c r="AK787" s="178">
        <f t="shared" si="509"/>
        <v>0</v>
      </c>
      <c r="AL787" s="177">
        <f t="shared" si="520"/>
        <v>0</v>
      </c>
      <c r="AM787" s="178">
        <f t="shared" si="510"/>
        <v>0</v>
      </c>
      <c r="AN787" s="220">
        <f t="shared" si="521"/>
        <v>0</v>
      </c>
      <c r="AO787" s="117">
        <f t="shared" si="511"/>
        <v>0</v>
      </c>
    </row>
    <row r="788" spans="1:41" s="65" customFormat="1" ht="15" customHeight="1">
      <c r="A788" s="60">
        <v>4</v>
      </c>
      <c r="B788" s="40">
        <v>26610504</v>
      </c>
      <c r="C788" s="41" t="s">
        <v>697</v>
      </c>
      <c r="D788" s="78">
        <v>16</v>
      </c>
      <c r="E788" s="79">
        <v>0.18</v>
      </c>
      <c r="F788" s="106"/>
      <c r="G788" s="79"/>
      <c r="H788" s="82">
        <v>734.01702068903353</v>
      </c>
      <c r="I788" s="82">
        <v>756.0375313097046</v>
      </c>
      <c r="J788" s="83">
        <v>945.04691413713067</v>
      </c>
      <c r="K788" s="242">
        <f t="shared" si="497"/>
        <v>0</v>
      </c>
      <c r="L788" s="237"/>
      <c r="M788" s="84">
        <v>500</v>
      </c>
      <c r="N788" s="175">
        <f t="shared" si="485"/>
        <v>0</v>
      </c>
      <c r="O788" s="178">
        <f t="shared" si="498"/>
        <v>0</v>
      </c>
      <c r="P788" s="177">
        <f t="shared" si="486"/>
        <v>0</v>
      </c>
      <c r="Q788" s="178">
        <f t="shared" si="499"/>
        <v>0</v>
      </c>
      <c r="R788" s="177">
        <f t="shared" si="486"/>
        <v>0</v>
      </c>
      <c r="S788" s="178">
        <f t="shared" si="500"/>
        <v>0</v>
      </c>
      <c r="T788" s="177">
        <f t="shared" si="512"/>
        <v>0</v>
      </c>
      <c r="U788" s="179">
        <f t="shared" si="501"/>
        <v>0</v>
      </c>
      <c r="V788" s="177">
        <f t="shared" si="513"/>
        <v>0</v>
      </c>
      <c r="W788" s="178">
        <f t="shared" si="502"/>
        <v>0</v>
      </c>
      <c r="X788" s="177">
        <f t="shared" si="514"/>
        <v>0</v>
      </c>
      <c r="Y788" s="178">
        <f t="shared" si="503"/>
        <v>0</v>
      </c>
      <c r="Z788" s="177">
        <f t="shared" si="515"/>
        <v>0</v>
      </c>
      <c r="AA788" s="178">
        <f t="shared" si="504"/>
        <v>0</v>
      </c>
      <c r="AB788" s="177">
        <f t="shared" si="516"/>
        <v>0</v>
      </c>
      <c r="AC788" s="178">
        <f t="shared" si="505"/>
        <v>0</v>
      </c>
      <c r="AD788" s="177">
        <f t="shared" si="517"/>
        <v>0</v>
      </c>
      <c r="AE788" s="179">
        <f t="shared" si="506"/>
        <v>0</v>
      </c>
      <c r="AF788" s="177">
        <f t="shared" si="517"/>
        <v>0</v>
      </c>
      <c r="AG788" s="178">
        <f t="shared" si="507"/>
        <v>0</v>
      </c>
      <c r="AH788" s="220">
        <f t="shared" si="518"/>
        <v>0</v>
      </c>
      <c r="AI788" s="179">
        <f t="shared" si="508"/>
        <v>0</v>
      </c>
      <c r="AJ788" s="177">
        <f t="shared" si="519"/>
        <v>0</v>
      </c>
      <c r="AK788" s="178">
        <f t="shared" si="509"/>
        <v>0</v>
      </c>
      <c r="AL788" s="177">
        <f t="shared" si="520"/>
        <v>0</v>
      </c>
      <c r="AM788" s="178">
        <f t="shared" si="510"/>
        <v>0</v>
      </c>
      <c r="AN788" s="220">
        <f t="shared" si="521"/>
        <v>0</v>
      </c>
      <c r="AO788" s="117">
        <f t="shared" si="511"/>
        <v>0</v>
      </c>
    </row>
    <row r="789" spans="1:41" s="65" customFormat="1" ht="15" customHeight="1">
      <c r="A789" s="60">
        <v>5</v>
      </c>
      <c r="B789" s="40">
        <v>26610505</v>
      </c>
      <c r="C789" s="41" t="s">
        <v>698</v>
      </c>
      <c r="D789" s="78">
        <v>18</v>
      </c>
      <c r="E789" s="79">
        <v>0.18</v>
      </c>
      <c r="F789" s="106"/>
      <c r="G789" s="79"/>
      <c r="H789" s="82">
        <v>805.35315268228942</v>
      </c>
      <c r="I789" s="82">
        <v>829.5137472627581</v>
      </c>
      <c r="J789" s="83">
        <v>1036.8921840784476</v>
      </c>
      <c r="K789" s="242">
        <f t="shared" si="497"/>
        <v>0</v>
      </c>
      <c r="L789" s="237"/>
      <c r="M789" s="84">
        <v>500</v>
      </c>
      <c r="N789" s="175">
        <f t="shared" si="485"/>
        <v>0</v>
      </c>
      <c r="O789" s="178">
        <f t="shared" si="498"/>
        <v>0</v>
      </c>
      <c r="P789" s="177">
        <f t="shared" si="486"/>
        <v>0</v>
      </c>
      <c r="Q789" s="178">
        <f t="shared" si="499"/>
        <v>0</v>
      </c>
      <c r="R789" s="177">
        <f t="shared" si="486"/>
        <v>0</v>
      </c>
      <c r="S789" s="178">
        <f t="shared" si="500"/>
        <v>0</v>
      </c>
      <c r="T789" s="177">
        <f t="shared" si="512"/>
        <v>0</v>
      </c>
      <c r="U789" s="179">
        <f t="shared" si="501"/>
        <v>0</v>
      </c>
      <c r="V789" s="177">
        <f t="shared" si="513"/>
        <v>0</v>
      </c>
      <c r="W789" s="178">
        <f t="shared" si="502"/>
        <v>0</v>
      </c>
      <c r="X789" s="177">
        <f t="shared" si="514"/>
        <v>0</v>
      </c>
      <c r="Y789" s="178">
        <f t="shared" si="503"/>
        <v>0</v>
      </c>
      <c r="Z789" s="177">
        <f t="shared" si="515"/>
        <v>0</v>
      </c>
      <c r="AA789" s="178">
        <f t="shared" si="504"/>
        <v>0</v>
      </c>
      <c r="AB789" s="177">
        <f t="shared" si="516"/>
        <v>0</v>
      </c>
      <c r="AC789" s="178">
        <f t="shared" si="505"/>
        <v>0</v>
      </c>
      <c r="AD789" s="177">
        <f t="shared" si="517"/>
        <v>0</v>
      </c>
      <c r="AE789" s="179">
        <f t="shared" si="506"/>
        <v>0</v>
      </c>
      <c r="AF789" s="177">
        <f t="shared" si="517"/>
        <v>0</v>
      </c>
      <c r="AG789" s="178">
        <f t="shared" si="507"/>
        <v>0</v>
      </c>
      <c r="AH789" s="220">
        <f t="shared" si="518"/>
        <v>0</v>
      </c>
      <c r="AI789" s="179">
        <f t="shared" si="508"/>
        <v>0</v>
      </c>
      <c r="AJ789" s="177">
        <f t="shared" si="519"/>
        <v>0</v>
      </c>
      <c r="AK789" s="178">
        <f t="shared" si="509"/>
        <v>0</v>
      </c>
      <c r="AL789" s="177">
        <f t="shared" si="520"/>
        <v>0</v>
      </c>
      <c r="AM789" s="178">
        <f t="shared" si="510"/>
        <v>0</v>
      </c>
      <c r="AN789" s="220">
        <f t="shared" si="521"/>
        <v>0</v>
      </c>
      <c r="AO789" s="117">
        <f t="shared" si="511"/>
        <v>0</v>
      </c>
    </row>
    <row r="790" spans="1:41" s="65" customFormat="1" ht="15" customHeight="1">
      <c r="A790" s="60">
        <v>6</v>
      </c>
      <c r="B790" s="40">
        <v>26610506</v>
      </c>
      <c r="C790" s="41" t="s">
        <v>699</v>
      </c>
      <c r="D790" s="78">
        <v>20</v>
      </c>
      <c r="E790" s="79">
        <v>0.18</v>
      </c>
      <c r="F790" s="106"/>
      <c r="G790" s="79"/>
      <c r="H790" s="82">
        <v>891.41350414269846</v>
      </c>
      <c r="I790" s="82">
        <v>918.15590926697939</v>
      </c>
      <c r="J790" s="83">
        <v>1147.6948865837242</v>
      </c>
      <c r="K790" s="242">
        <f t="shared" si="497"/>
        <v>0</v>
      </c>
      <c r="L790" s="237"/>
      <c r="M790" s="84">
        <v>500</v>
      </c>
      <c r="N790" s="175">
        <f t="shared" si="485"/>
        <v>0</v>
      </c>
      <c r="O790" s="178">
        <f t="shared" si="498"/>
        <v>0</v>
      </c>
      <c r="P790" s="177">
        <f t="shared" si="486"/>
        <v>0</v>
      </c>
      <c r="Q790" s="178">
        <f t="shared" si="499"/>
        <v>0</v>
      </c>
      <c r="R790" s="177">
        <f t="shared" si="486"/>
        <v>0</v>
      </c>
      <c r="S790" s="178">
        <f t="shared" si="500"/>
        <v>0</v>
      </c>
      <c r="T790" s="177">
        <f t="shared" si="512"/>
        <v>0</v>
      </c>
      <c r="U790" s="179">
        <f t="shared" si="501"/>
        <v>0</v>
      </c>
      <c r="V790" s="177">
        <f t="shared" si="513"/>
        <v>0</v>
      </c>
      <c r="W790" s="178">
        <f t="shared" si="502"/>
        <v>0</v>
      </c>
      <c r="X790" s="177">
        <f t="shared" si="514"/>
        <v>0</v>
      </c>
      <c r="Y790" s="178">
        <f t="shared" si="503"/>
        <v>0</v>
      </c>
      <c r="Z790" s="177">
        <f t="shared" si="515"/>
        <v>0</v>
      </c>
      <c r="AA790" s="178">
        <f t="shared" si="504"/>
        <v>0</v>
      </c>
      <c r="AB790" s="177">
        <f t="shared" si="516"/>
        <v>0</v>
      </c>
      <c r="AC790" s="178">
        <f t="shared" si="505"/>
        <v>0</v>
      </c>
      <c r="AD790" s="177">
        <f t="shared" si="517"/>
        <v>0</v>
      </c>
      <c r="AE790" s="179">
        <f t="shared" si="506"/>
        <v>0</v>
      </c>
      <c r="AF790" s="177">
        <f t="shared" si="517"/>
        <v>0</v>
      </c>
      <c r="AG790" s="178">
        <f t="shared" si="507"/>
        <v>0</v>
      </c>
      <c r="AH790" s="220">
        <f t="shared" si="518"/>
        <v>0</v>
      </c>
      <c r="AI790" s="179">
        <f t="shared" si="508"/>
        <v>0</v>
      </c>
      <c r="AJ790" s="177">
        <f t="shared" si="519"/>
        <v>0</v>
      </c>
      <c r="AK790" s="178">
        <f t="shared" si="509"/>
        <v>0</v>
      </c>
      <c r="AL790" s="177">
        <f t="shared" si="520"/>
        <v>0</v>
      </c>
      <c r="AM790" s="178">
        <f t="shared" si="510"/>
        <v>0</v>
      </c>
      <c r="AN790" s="220">
        <f t="shared" si="521"/>
        <v>0</v>
      </c>
      <c r="AO790" s="117">
        <f t="shared" si="511"/>
        <v>0</v>
      </c>
    </row>
    <row r="791" spans="1:41" s="65" customFormat="1" ht="15" customHeight="1">
      <c r="A791" s="60">
        <v>7</v>
      </c>
      <c r="B791" s="40">
        <v>26610507</v>
      </c>
      <c r="C791" s="41" t="s">
        <v>700</v>
      </c>
      <c r="D791" s="78">
        <v>21</v>
      </c>
      <c r="E791" s="79">
        <v>0.18</v>
      </c>
      <c r="F791" s="106"/>
      <c r="G791" s="79"/>
      <c r="H791" s="82">
        <v>929.24157013932631</v>
      </c>
      <c r="I791" s="82">
        <v>957.1188172435061</v>
      </c>
      <c r="J791" s="83">
        <v>1196.3985215543826</v>
      </c>
      <c r="K791" s="242">
        <f t="shared" si="497"/>
        <v>0</v>
      </c>
      <c r="L791" s="237"/>
      <c r="M791" s="84">
        <v>500</v>
      </c>
      <c r="N791" s="175">
        <f t="shared" si="485"/>
        <v>0</v>
      </c>
      <c r="O791" s="178">
        <f t="shared" si="498"/>
        <v>0</v>
      </c>
      <c r="P791" s="177">
        <f t="shared" si="486"/>
        <v>0</v>
      </c>
      <c r="Q791" s="178">
        <f t="shared" si="499"/>
        <v>0</v>
      </c>
      <c r="R791" s="177">
        <f t="shared" si="486"/>
        <v>0</v>
      </c>
      <c r="S791" s="178">
        <f t="shared" si="500"/>
        <v>0</v>
      </c>
      <c r="T791" s="177">
        <f t="shared" si="512"/>
        <v>0</v>
      </c>
      <c r="U791" s="179">
        <f t="shared" si="501"/>
        <v>0</v>
      </c>
      <c r="V791" s="177">
        <f t="shared" si="513"/>
        <v>0</v>
      </c>
      <c r="W791" s="178">
        <f t="shared" si="502"/>
        <v>0</v>
      </c>
      <c r="X791" s="177">
        <f t="shared" si="514"/>
        <v>0</v>
      </c>
      <c r="Y791" s="178">
        <f t="shared" si="503"/>
        <v>0</v>
      </c>
      <c r="Z791" s="177">
        <f t="shared" si="515"/>
        <v>0</v>
      </c>
      <c r="AA791" s="178">
        <f t="shared" si="504"/>
        <v>0</v>
      </c>
      <c r="AB791" s="177">
        <f t="shared" si="516"/>
        <v>0</v>
      </c>
      <c r="AC791" s="178">
        <f t="shared" si="505"/>
        <v>0</v>
      </c>
      <c r="AD791" s="177">
        <f t="shared" si="517"/>
        <v>0</v>
      </c>
      <c r="AE791" s="179">
        <f t="shared" si="506"/>
        <v>0</v>
      </c>
      <c r="AF791" s="177">
        <f t="shared" si="517"/>
        <v>0</v>
      </c>
      <c r="AG791" s="178">
        <f t="shared" si="507"/>
        <v>0</v>
      </c>
      <c r="AH791" s="220">
        <f t="shared" si="518"/>
        <v>0</v>
      </c>
      <c r="AI791" s="179">
        <f t="shared" si="508"/>
        <v>0</v>
      </c>
      <c r="AJ791" s="177">
        <f t="shared" si="519"/>
        <v>0</v>
      </c>
      <c r="AK791" s="178">
        <f t="shared" si="509"/>
        <v>0</v>
      </c>
      <c r="AL791" s="177">
        <f t="shared" si="520"/>
        <v>0</v>
      </c>
      <c r="AM791" s="178">
        <f t="shared" si="510"/>
        <v>0</v>
      </c>
      <c r="AN791" s="220">
        <f t="shared" si="521"/>
        <v>0</v>
      </c>
      <c r="AO791" s="117">
        <f t="shared" si="511"/>
        <v>0</v>
      </c>
    </row>
    <row r="792" spans="1:41" s="65" customFormat="1" ht="15" customHeight="1">
      <c r="A792" s="60">
        <v>8</v>
      </c>
      <c r="B792" s="40">
        <v>26610508</v>
      </c>
      <c r="C792" s="41" t="s">
        <v>701</v>
      </c>
      <c r="D792" s="78">
        <v>27</v>
      </c>
      <c r="E792" s="79">
        <v>0.18</v>
      </c>
      <c r="F792" s="106"/>
      <c r="G792" s="79"/>
      <c r="H792" s="82">
        <v>1177.0456925511785</v>
      </c>
      <c r="I792" s="82">
        <v>1212.3570633277138</v>
      </c>
      <c r="J792" s="83">
        <v>1515.4463291596421</v>
      </c>
      <c r="K792" s="242">
        <f t="shared" si="497"/>
        <v>0</v>
      </c>
      <c r="L792" s="237"/>
      <c r="M792" s="84">
        <v>500</v>
      </c>
      <c r="N792" s="175">
        <f t="shared" si="485"/>
        <v>0</v>
      </c>
      <c r="O792" s="178">
        <f t="shared" si="498"/>
        <v>0</v>
      </c>
      <c r="P792" s="177">
        <f t="shared" si="486"/>
        <v>0</v>
      </c>
      <c r="Q792" s="178">
        <f t="shared" si="499"/>
        <v>0</v>
      </c>
      <c r="R792" s="177">
        <f t="shared" si="486"/>
        <v>0</v>
      </c>
      <c r="S792" s="178">
        <f t="shared" si="500"/>
        <v>0</v>
      </c>
      <c r="T792" s="177">
        <f t="shared" si="512"/>
        <v>0</v>
      </c>
      <c r="U792" s="179">
        <f t="shared" si="501"/>
        <v>0</v>
      </c>
      <c r="V792" s="177">
        <f t="shared" si="513"/>
        <v>0</v>
      </c>
      <c r="W792" s="178">
        <f t="shared" si="502"/>
        <v>0</v>
      </c>
      <c r="X792" s="177">
        <f t="shared" si="514"/>
        <v>0</v>
      </c>
      <c r="Y792" s="178">
        <f t="shared" si="503"/>
        <v>0</v>
      </c>
      <c r="Z792" s="177">
        <f t="shared" si="515"/>
        <v>0</v>
      </c>
      <c r="AA792" s="178">
        <f t="shared" si="504"/>
        <v>0</v>
      </c>
      <c r="AB792" s="177">
        <f t="shared" si="516"/>
        <v>0</v>
      </c>
      <c r="AC792" s="178">
        <f t="shared" si="505"/>
        <v>0</v>
      </c>
      <c r="AD792" s="177">
        <f t="shared" si="517"/>
        <v>0</v>
      </c>
      <c r="AE792" s="179">
        <f t="shared" si="506"/>
        <v>0</v>
      </c>
      <c r="AF792" s="177">
        <f t="shared" si="517"/>
        <v>0</v>
      </c>
      <c r="AG792" s="178">
        <f t="shared" si="507"/>
        <v>0</v>
      </c>
      <c r="AH792" s="220">
        <f t="shared" si="518"/>
        <v>0</v>
      </c>
      <c r="AI792" s="179">
        <f t="shared" si="508"/>
        <v>0</v>
      </c>
      <c r="AJ792" s="177">
        <f t="shared" si="519"/>
        <v>0</v>
      </c>
      <c r="AK792" s="178">
        <f t="shared" si="509"/>
        <v>0</v>
      </c>
      <c r="AL792" s="177">
        <f t="shared" si="520"/>
        <v>0</v>
      </c>
      <c r="AM792" s="178">
        <f t="shared" si="510"/>
        <v>0</v>
      </c>
      <c r="AN792" s="220">
        <f t="shared" si="521"/>
        <v>0</v>
      </c>
      <c r="AO792" s="117">
        <f t="shared" si="511"/>
        <v>0</v>
      </c>
    </row>
    <row r="793" spans="1:41" s="65" customFormat="1" ht="15" customHeight="1">
      <c r="A793" s="60">
        <v>9</v>
      </c>
      <c r="B793" s="40">
        <v>26610509</v>
      </c>
      <c r="C793" s="41" t="s">
        <v>702</v>
      </c>
      <c r="D793" s="78">
        <v>30</v>
      </c>
      <c r="E793" s="79">
        <v>0.18</v>
      </c>
      <c r="F793" s="106"/>
      <c r="G793" s="79"/>
      <c r="H793" s="82">
        <v>1284.3098282509097</v>
      </c>
      <c r="I793" s="82">
        <v>1322.8391230984371</v>
      </c>
      <c r="J793" s="83">
        <v>1653.5489038730464</v>
      </c>
      <c r="K793" s="242">
        <f t="shared" si="497"/>
        <v>0</v>
      </c>
      <c r="L793" s="237"/>
      <c r="M793" s="84">
        <v>500</v>
      </c>
      <c r="N793" s="175">
        <f t="shared" si="485"/>
        <v>0</v>
      </c>
      <c r="O793" s="178">
        <f t="shared" si="498"/>
        <v>0</v>
      </c>
      <c r="P793" s="177">
        <f t="shared" si="486"/>
        <v>0</v>
      </c>
      <c r="Q793" s="178">
        <f t="shared" si="499"/>
        <v>0</v>
      </c>
      <c r="R793" s="177">
        <f t="shared" si="486"/>
        <v>0</v>
      </c>
      <c r="S793" s="178">
        <f t="shared" si="500"/>
        <v>0</v>
      </c>
      <c r="T793" s="177">
        <f t="shared" si="512"/>
        <v>0</v>
      </c>
      <c r="U793" s="179">
        <f t="shared" si="501"/>
        <v>0</v>
      </c>
      <c r="V793" s="177">
        <f t="shared" si="513"/>
        <v>0</v>
      </c>
      <c r="W793" s="178">
        <f t="shared" si="502"/>
        <v>0</v>
      </c>
      <c r="X793" s="177">
        <f t="shared" si="514"/>
        <v>0</v>
      </c>
      <c r="Y793" s="178">
        <f t="shared" si="503"/>
        <v>0</v>
      </c>
      <c r="Z793" s="177">
        <f t="shared" si="515"/>
        <v>0</v>
      </c>
      <c r="AA793" s="178">
        <f t="shared" si="504"/>
        <v>0</v>
      </c>
      <c r="AB793" s="177">
        <f t="shared" si="516"/>
        <v>0</v>
      </c>
      <c r="AC793" s="178">
        <f t="shared" si="505"/>
        <v>0</v>
      </c>
      <c r="AD793" s="177">
        <f t="shared" si="517"/>
        <v>0</v>
      </c>
      <c r="AE793" s="179">
        <f t="shared" si="506"/>
        <v>0</v>
      </c>
      <c r="AF793" s="177">
        <f t="shared" si="517"/>
        <v>0</v>
      </c>
      <c r="AG793" s="178">
        <f t="shared" si="507"/>
        <v>0</v>
      </c>
      <c r="AH793" s="220">
        <f t="shared" si="518"/>
        <v>0</v>
      </c>
      <c r="AI793" s="179">
        <f t="shared" si="508"/>
        <v>0</v>
      </c>
      <c r="AJ793" s="177">
        <f t="shared" si="519"/>
        <v>0</v>
      </c>
      <c r="AK793" s="178">
        <f t="shared" si="509"/>
        <v>0</v>
      </c>
      <c r="AL793" s="177">
        <f t="shared" si="520"/>
        <v>0</v>
      </c>
      <c r="AM793" s="178">
        <f t="shared" si="510"/>
        <v>0</v>
      </c>
      <c r="AN793" s="220">
        <f t="shared" si="521"/>
        <v>0</v>
      </c>
      <c r="AO793" s="117">
        <f t="shared" si="511"/>
        <v>0</v>
      </c>
    </row>
    <row r="794" spans="1:41" s="65" customFormat="1" ht="15" customHeight="1">
      <c r="A794" s="60">
        <v>10</v>
      </c>
      <c r="B794" s="40">
        <v>26610510</v>
      </c>
      <c r="C794" s="41" t="s">
        <v>703</v>
      </c>
      <c r="D794" s="78">
        <v>50</v>
      </c>
      <c r="E794" s="79">
        <v>0.18</v>
      </c>
      <c r="F794" s="106"/>
      <c r="G794" s="79"/>
      <c r="H794" s="82">
        <v>2055.9342646692598</v>
      </c>
      <c r="I794" s="82">
        <v>2117.6122926093376</v>
      </c>
      <c r="J794" s="83">
        <v>2647.015365761672</v>
      </c>
      <c r="K794" s="242">
        <f t="shared" si="497"/>
        <v>0</v>
      </c>
      <c r="L794" s="237"/>
      <c r="M794" s="84">
        <v>300</v>
      </c>
      <c r="N794" s="175">
        <f t="shared" si="485"/>
        <v>0</v>
      </c>
      <c r="O794" s="178">
        <f t="shared" si="498"/>
        <v>0</v>
      </c>
      <c r="P794" s="177">
        <f t="shared" si="486"/>
        <v>0</v>
      </c>
      <c r="Q794" s="178">
        <f t="shared" si="499"/>
        <v>0</v>
      </c>
      <c r="R794" s="177">
        <f t="shared" si="486"/>
        <v>0</v>
      </c>
      <c r="S794" s="178">
        <f t="shared" si="500"/>
        <v>0</v>
      </c>
      <c r="T794" s="177">
        <f t="shared" si="512"/>
        <v>0</v>
      </c>
      <c r="U794" s="179">
        <f t="shared" si="501"/>
        <v>0</v>
      </c>
      <c r="V794" s="177">
        <f t="shared" si="513"/>
        <v>0</v>
      </c>
      <c r="W794" s="178">
        <f t="shared" si="502"/>
        <v>0</v>
      </c>
      <c r="X794" s="177">
        <f t="shared" si="514"/>
        <v>0</v>
      </c>
      <c r="Y794" s="178">
        <f t="shared" si="503"/>
        <v>0</v>
      </c>
      <c r="Z794" s="177">
        <f t="shared" si="515"/>
        <v>0</v>
      </c>
      <c r="AA794" s="178">
        <f t="shared" si="504"/>
        <v>0</v>
      </c>
      <c r="AB794" s="177">
        <f t="shared" si="516"/>
        <v>0</v>
      </c>
      <c r="AC794" s="178">
        <f t="shared" si="505"/>
        <v>0</v>
      </c>
      <c r="AD794" s="177">
        <f t="shared" si="517"/>
        <v>0</v>
      </c>
      <c r="AE794" s="179">
        <f t="shared" si="506"/>
        <v>0</v>
      </c>
      <c r="AF794" s="177">
        <f t="shared" si="517"/>
        <v>0</v>
      </c>
      <c r="AG794" s="178">
        <f t="shared" si="507"/>
        <v>0</v>
      </c>
      <c r="AH794" s="220">
        <f t="shared" si="518"/>
        <v>0</v>
      </c>
      <c r="AI794" s="179">
        <f t="shared" si="508"/>
        <v>0</v>
      </c>
      <c r="AJ794" s="177">
        <f t="shared" si="519"/>
        <v>0</v>
      </c>
      <c r="AK794" s="178">
        <f t="shared" si="509"/>
        <v>0</v>
      </c>
      <c r="AL794" s="177">
        <f t="shared" si="520"/>
        <v>0</v>
      </c>
      <c r="AM794" s="178">
        <f t="shared" si="510"/>
        <v>0</v>
      </c>
      <c r="AN794" s="220">
        <f t="shared" si="521"/>
        <v>0</v>
      </c>
      <c r="AO794" s="117">
        <f t="shared" si="511"/>
        <v>0</v>
      </c>
    </row>
    <row r="795" spans="1:41" s="65" customFormat="1" ht="15" customHeight="1">
      <c r="A795" s="60">
        <v>11</v>
      </c>
      <c r="B795" s="40">
        <v>26610511</v>
      </c>
      <c r="C795" s="41" t="s">
        <v>704</v>
      </c>
      <c r="D795" s="78">
        <v>65</v>
      </c>
      <c r="E795" s="79">
        <v>0.2</v>
      </c>
      <c r="F795" s="106"/>
      <c r="G795" s="79"/>
      <c r="H795" s="82">
        <v>3205.0406016434408</v>
      </c>
      <c r="I795" s="82">
        <v>3301.191819692744</v>
      </c>
      <c r="J795" s="83">
        <v>4126.4897746159295</v>
      </c>
      <c r="K795" s="242">
        <f t="shared" si="497"/>
        <v>0</v>
      </c>
      <c r="L795" s="237"/>
      <c r="M795" s="84">
        <v>200</v>
      </c>
      <c r="N795" s="175">
        <f t="shared" si="485"/>
        <v>0</v>
      </c>
      <c r="O795" s="178">
        <f t="shared" si="498"/>
        <v>0</v>
      </c>
      <c r="P795" s="177">
        <f t="shared" si="486"/>
        <v>0</v>
      </c>
      <c r="Q795" s="178">
        <f t="shared" si="499"/>
        <v>0</v>
      </c>
      <c r="R795" s="177">
        <f t="shared" si="486"/>
        <v>0</v>
      </c>
      <c r="S795" s="178">
        <f t="shared" si="500"/>
        <v>0</v>
      </c>
      <c r="T795" s="177">
        <f t="shared" si="512"/>
        <v>0</v>
      </c>
      <c r="U795" s="179">
        <f t="shared" si="501"/>
        <v>0</v>
      </c>
      <c r="V795" s="177">
        <f t="shared" si="513"/>
        <v>0</v>
      </c>
      <c r="W795" s="178">
        <f t="shared" si="502"/>
        <v>0</v>
      </c>
      <c r="X795" s="177">
        <f t="shared" si="514"/>
        <v>0</v>
      </c>
      <c r="Y795" s="178">
        <f t="shared" si="503"/>
        <v>0</v>
      </c>
      <c r="Z795" s="177">
        <f t="shared" si="515"/>
        <v>0</v>
      </c>
      <c r="AA795" s="178">
        <f t="shared" si="504"/>
        <v>0</v>
      </c>
      <c r="AB795" s="177">
        <f t="shared" si="516"/>
        <v>0</v>
      </c>
      <c r="AC795" s="178">
        <f t="shared" si="505"/>
        <v>0</v>
      </c>
      <c r="AD795" s="177">
        <f t="shared" si="517"/>
        <v>0</v>
      </c>
      <c r="AE795" s="179">
        <f t="shared" si="506"/>
        <v>0</v>
      </c>
      <c r="AF795" s="177">
        <f t="shared" si="517"/>
        <v>0</v>
      </c>
      <c r="AG795" s="178">
        <f t="shared" si="507"/>
        <v>0</v>
      </c>
      <c r="AH795" s="220">
        <f t="shared" si="518"/>
        <v>0</v>
      </c>
      <c r="AI795" s="179">
        <f t="shared" si="508"/>
        <v>0</v>
      </c>
      <c r="AJ795" s="177">
        <f t="shared" si="519"/>
        <v>0</v>
      </c>
      <c r="AK795" s="178">
        <f t="shared" si="509"/>
        <v>0</v>
      </c>
      <c r="AL795" s="177">
        <f t="shared" si="520"/>
        <v>0</v>
      </c>
      <c r="AM795" s="178">
        <f t="shared" si="510"/>
        <v>0</v>
      </c>
      <c r="AN795" s="220">
        <f t="shared" si="521"/>
        <v>0</v>
      </c>
      <c r="AO795" s="117">
        <f t="shared" si="511"/>
        <v>0</v>
      </c>
    </row>
    <row r="796" spans="1:41" s="65" customFormat="1" ht="15" customHeight="1">
      <c r="A796" s="60">
        <v>12</v>
      </c>
      <c r="B796" s="40">
        <v>26610512</v>
      </c>
      <c r="C796" s="41" t="s">
        <v>705</v>
      </c>
      <c r="D796" s="78">
        <v>45</v>
      </c>
      <c r="E796" s="79">
        <v>0.25</v>
      </c>
      <c r="F796" s="106"/>
      <c r="G796" s="79"/>
      <c r="H796" s="82">
        <v>3550.0281110280275</v>
      </c>
      <c r="I796" s="82">
        <v>3656.5289543588683</v>
      </c>
      <c r="J796" s="83">
        <v>4570.6611929485853</v>
      </c>
      <c r="K796" s="242">
        <f t="shared" si="497"/>
        <v>0</v>
      </c>
      <c r="L796" s="237"/>
      <c r="M796" s="84">
        <v>200</v>
      </c>
      <c r="N796" s="175">
        <f t="shared" si="485"/>
        <v>0</v>
      </c>
      <c r="O796" s="178">
        <f t="shared" si="498"/>
        <v>0</v>
      </c>
      <c r="P796" s="177">
        <f t="shared" si="486"/>
        <v>0</v>
      </c>
      <c r="Q796" s="178">
        <f t="shared" si="499"/>
        <v>0</v>
      </c>
      <c r="R796" s="177">
        <f t="shared" si="486"/>
        <v>0</v>
      </c>
      <c r="S796" s="178">
        <f t="shared" si="500"/>
        <v>0</v>
      </c>
      <c r="T796" s="177">
        <f t="shared" si="512"/>
        <v>0</v>
      </c>
      <c r="U796" s="179">
        <f t="shared" si="501"/>
        <v>0</v>
      </c>
      <c r="V796" s="177">
        <f t="shared" si="513"/>
        <v>0</v>
      </c>
      <c r="W796" s="178">
        <f t="shared" si="502"/>
        <v>0</v>
      </c>
      <c r="X796" s="177">
        <f t="shared" si="514"/>
        <v>0</v>
      </c>
      <c r="Y796" s="178">
        <f t="shared" si="503"/>
        <v>0</v>
      </c>
      <c r="Z796" s="177">
        <f t="shared" si="515"/>
        <v>0</v>
      </c>
      <c r="AA796" s="178">
        <f t="shared" si="504"/>
        <v>0</v>
      </c>
      <c r="AB796" s="177">
        <f t="shared" si="516"/>
        <v>0</v>
      </c>
      <c r="AC796" s="178">
        <f t="shared" si="505"/>
        <v>0</v>
      </c>
      <c r="AD796" s="177">
        <f t="shared" si="517"/>
        <v>0</v>
      </c>
      <c r="AE796" s="179">
        <f t="shared" si="506"/>
        <v>0</v>
      </c>
      <c r="AF796" s="177">
        <f t="shared" si="517"/>
        <v>0</v>
      </c>
      <c r="AG796" s="178">
        <f t="shared" si="507"/>
        <v>0</v>
      </c>
      <c r="AH796" s="220">
        <f t="shared" si="518"/>
        <v>0</v>
      </c>
      <c r="AI796" s="179">
        <f t="shared" si="508"/>
        <v>0</v>
      </c>
      <c r="AJ796" s="177">
        <f t="shared" si="519"/>
        <v>0</v>
      </c>
      <c r="AK796" s="178">
        <f t="shared" si="509"/>
        <v>0</v>
      </c>
      <c r="AL796" s="177">
        <f t="shared" si="520"/>
        <v>0</v>
      </c>
      <c r="AM796" s="178">
        <f t="shared" si="510"/>
        <v>0</v>
      </c>
      <c r="AN796" s="220">
        <f t="shared" si="521"/>
        <v>0</v>
      </c>
      <c r="AO796" s="117">
        <f t="shared" si="511"/>
        <v>0</v>
      </c>
    </row>
    <row r="797" spans="1:41" s="65" customFormat="1" ht="15" customHeight="1">
      <c r="A797" s="60">
        <v>13</v>
      </c>
      <c r="B797" s="40">
        <v>26610513</v>
      </c>
      <c r="C797" s="41" t="s">
        <v>706</v>
      </c>
      <c r="D797" s="78">
        <v>50</v>
      </c>
      <c r="E797" s="79">
        <v>0.25</v>
      </c>
      <c r="F797" s="106"/>
      <c r="G797" s="79"/>
      <c r="H797" s="82">
        <v>3892.5994300196985</v>
      </c>
      <c r="I797" s="82">
        <v>4009.3774129202898</v>
      </c>
      <c r="J797" s="83">
        <v>5011.7217661503619</v>
      </c>
      <c r="K797" s="242">
        <f t="shared" si="497"/>
        <v>0</v>
      </c>
      <c r="L797" s="237"/>
      <c r="M797" s="84">
        <v>200</v>
      </c>
      <c r="N797" s="175">
        <f t="shared" si="485"/>
        <v>0</v>
      </c>
      <c r="O797" s="178">
        <f t="shared" si="498"/>
        <v>0</v>
      </c>
      <c r="P797" s="177">
        <f t="shared" si="486"/>
        <v>0</v>
      </c>
      <c r="Q797" s="178">
        <f t="shared" si="499"/>
        <v>0</v>
      </c>
      <c r="R797" s="177">
        <f t="shared" si="486"/>
        <v>0</v>
      </c>
      <c r="S797" s="178">
        <f t="shared" si="500"/>
        <v>0</v>
      </c>
      <c r="T797" s="177">
        <f t="shared" si="512"/>
        <v>0</v>
      </c>
      <c r="U797" s="179">
        <f t="shared" si="501"/>
        <v>0</v>
      </c>
      <c r="V797" s="177">
        <f t="shared" si="513"/>
        <v>0</v>
      </c>
      <c r="W797" s="178">
        <f t="shared" si="502"/>
        <v>0</v>
      </c>
      <c r="X797" s="177">
        <f t="shared" si="514"/>
        <v>0</v>
      </c>
      <c r="Y797" s="178">
        <f t="shared" si="503"/>
        <v>0</v>
      </c>
      <c r="Z797" s="177">
        <f t="shared" si="515"/>
        <v>0</v>
      </c>
      <c r="AA797" s="178">
        <f t="shared" si="504"/>
        <v>0</v>
      </c>
      <c r="AB797" s="177">
        <f t="shared" si="516"/>
        <v>0</v>
      </c>
      <c r="AC797" s="178">
        <f t="shared" si="505"/>
        <v>0</v>
      </c>
      <c r="AD797" s="177">
        <f t="shared" si="517"/>
        <v>0</v>
      </c>
      <c r="AE797" s="179">
        <f t="shared" si="506"/>
        <v>0</v>
      </c>
      <c r="AF797" s="177">
        <f t="shared" si="517"/>
        <v>0</v>
      </c>
      <c r="AG797" s="178">
        <f t="shared" si="507"/>
        <v>0</v>
      </c>
      <c r="AH797" s="220">
        <f t="shared" si="518"/>
        <v>0</v>
      </c>
      <c r="AI797" s="179">
        <f t="shared" si="508"/>
        <v>0</v>
      </c>
      <c r="AJ797" s="177">
        <f t="shared" si="519"/>
        <v>0</v>
      </c>
      <c r="AK797" s="178">
        <f t="shared" si="509"/>
        <v>0</v>
      </c>
      <c r="AL797" s="177">
        <f t="shared" si="520"/>
        <v>0</v>
      </c>
      <c r="AM797" s="178">
        <f t="shared" si="510"/>
        <v>0</v>
      </c>
      <c r="AN797" s="220">
        <f t="shared" si="521"/>
        <v>0</v>
      </c>
      <c r="AO797" s="117">
        <f t="shared" si="511"/>
        <v>0</v>
      </c>
    </row>
    <row r="798" spans="1:41" s="65" customFormat="1" ht="15" customHeight="1">
      <c r="A798" s="60">
        <v>14</v>
      </c>
      <c r="B798" s="42">
        <v>26610514</v>
      </c>
      <c r="C798" s="43" t="s">
        <v>707</v>
      </c>
      <c r="D798" s="74">
        <v>61</v>
      </c>
      <c r="E798" s="75">
        <v>0.25</v>
      </c>
      <c r="F798" s="55"/>
      <c r="G798" s="75"/>
      <c r="H798" s="63">
        <v>4640.2560640522806</v>
      </c>
      <c r="I798" s="63">
        <v>4779.4637459738487</v>
      </c>
      <c r="J798" s="64">
        <v>5974.3296824673107</v>
      </c>
      <c r="K798" s="243">
        <f t="shared" si="497"/>
        <v>0</v>
      </c>
      <c r="L798" s="238"/>
      <c r="M798" s="72">
        <v>200</v>
      </c>
      <c r="N798" s="175">
        <f t="shared" si="485"/>
        <v>0</v>
      </c>
      <c r="O798" s="178">
        <f t="shared" si="498"/>
        <v>0</v>
      </c>
      <c r="P798" s="177">
        <f t="shared" si="486"/>
        <v>0</v>
      </c>
      <c r="Q798" s="178">
        <f t="shared" si="499"/>
        <v>0</v>
      </c>
      <c r="R798" s="177">
        <f t="shared" si="486"/>
        <v>0</v>
      </c>
      <c r="S798" s="178">
        <f t="shared" si="500"/>
        <v>0</v>
      </c>
      <c r="T798" s="177">
        <f t="shared" si="512"/>
        <v>0</v>
      </c>
      <c r="U798" s="179">
        <f t="shared" si="501"/>
        <v>0</v>
      </c>
      <c r="V798" s="177">
        <f t="shared" si="513"/>
        <v>0</v>
      </c>
      <c r="W798" s="178">
        <f t="shared" si="502"/>
        <v>0</v>
      </c>
      <c r="X798" s="177">
        <f t="shared" si="514"/>
        <v>0</v>
      </c>
      <c r="Y798" s="178">
        <f t="shared" si="503"/>
        <v>0</v>
      </c>
      <c r="Z798" s="177">
        <f t="shared" si="515"/>
        <v>0</v>
      </c>
      <c r="AA798" s="178">
        <f t="shared" si="504"/>
        <v>0</v>
      </c>
      <c r="AB798" s="177">
        <f t="shared" si="516"/>
        <v>0</v>
      </c>
      <c r="AC798" s="178">
        <f t="shared" si="505"/>
        <v>0</v>
      </c>
      <c r="AD798" s="177">
        <f t="shared" si="517"/>
        <v>0</v>
      </c>
      <c r="AE798" s="179">
        <f t="shared" si="506"/>
        <v>0</v>
      </c>
      <c r="AF798" s="177">
        <f t="shared" si="517"/>
        <v>0</v>
      </c>
      <c r="AG798" s="178">
        <f t="shared" si="507"/>
        <v>0</v>
      </c>
      <c r="AH798" s="220">
        <f t="shared" si="518"/>
        <v>0</v>
      </c>
      <c r="AI798" s="179">
        <f t="shared" si="508"/>
        <v>0</v>
      </c>
      <c r="AJ798" s="177">
        <f t="shared" si="519"/>
        <v>0</v>
      </c>
      <c r="AK798" s="178">
        <f t="shared" si="509"/>
        <v>0</v>
      </c>
      <c r="AL798" s="177">
        <f t="shared" si="520"/>
        <v>0</v>
      </c>
      <c r="AM798" s="178">
        <f t="shared" si="510"/>
        <v>0</v>
      </c>
      <c r="AN798" s="220">
        <f t="shared" si="521"/>
        <v>0</v>
      </c>
      <c r="AO798" s="117">
        <f t="shared" si="511"/>
        <v>0</v>
      </c>
    </row>
    <row r="799" spans="1:41" s="65" customFormat="1" ht="15" customHeight="1">
      <c r="A799" s="60">
        <v>15</v>
      </c>
      <c r="B799" s="42">
        <v>26610515</v>
      </c>
      <c r="C799" s="43" t="s">
        <v>708</v>
      </c>
      <c r="D799" s="74">
        <v>67</v>
      </c>
      <c r="E799" s="75">
        <v>0.25</v>
      </c>
      <c r="F799" s="55"/>
      <c r="G799" s="75"/>
      <c r="H799" s="63">
        <v>5100.926607623057</v>
      </c>
      <c r="I799" s="63">
        <v>5253.9544058517486</v>
      </c>
      <c r="J799" s="64">
        <v>6567.443007314685</v>
      </c>
      <c r="K799" s="243">
        <f t="shared" si="497"/>
        <v>0</v>
      </c>
      <c r="L799" s="238"/>
      <c r="M799" s="72">
        <v>200</v>
      </c>
      <c r="N799" s="175">
        <f t="shared" si="485"/>
        <v>0</v>
      </c>
      <c r="O799" s="178">
        <f t="shared" si="498"/>
        <v>0</v>
      </c>
      <c r="P799" s="177">
        <f t="shared" si="486"/>
        <v>0</v>
      </c>
      <c r="Q799" s="178">
        <f t="shared" si="499"/>
        <v>0</v>
      </c>
      <c r="R799" s="177">
        <f t="shared" si="486"/>
        <v>0</v>
      </c>
      <c r="S799" s="178">
        <f t="shared" si="500"/>
        <v>0</v>
      </c>
      <c r="T799" s="177">
        <f t="shared" si="512"/>
        <v>0</v>
      </c>
      <c r="U799" s="179">
        <f t="shared" si="501"/>
        <v>0</v>
      </c>
      <c r="V799" s="177">
        <f t="shared" si="513"/>
        <v>0</v>
      </c>
      <c r="W799" s="178">
        <f t="shared" si="502"/>
        <v>0</v>
      </c>
      <c r="X799" s="177">
        <f t="shared" si="514"/>
        <v>0</v>
      </c>
      <c r="Y799" s="178">
        <f t="shared" si="503"/>
        <v>0</v>
      </c>
      <c r="Z799" s="177">
        <f t="shared" si="515"/>
        <v>0</v>
      </c>
      <c r="AA799" s="178">
        <f t="shared" si="504"/>
        <v>0</v>
      </c>
      <c r="AB799" s="177">
        <f t="shared" si="516"/>
        <v>0</v>
      </c>
      <c r="AC799" s="178">
        <f t="shared" si="505"/>
        <v>0</v>
      </c>
      <c r="AD799" s="177">
        <f t="shared" si="517"/>
        <v>0</v>
      </c>
      <c r="AE799" s="179">
        <f t="shared" si="506"/>
        <v>0</v>
      </c>
      <c r="AF799" s="177">
        <f t="shared" si="517"/>
        <v>0</v>
      </c>
      <c r="AG799" s="178">
        <f t="shared" si="507"/>
        <v>0</v>
      </c>
      <c r="AH799" s="220">
        <f t="shared" si="518"/>
        <v>0</v>
      </c>
      <c r="AI799" s="179">
        <f t="shared" si="508"/>
        <v>0</v>
      </c>
      <c r="AJ799" s="177">
        <f t="shared" si="519"/>
        <v>0</v>
      </c>
      <c r="AK799" s="178">
        <f t="shared" si="509"/>
        <v>0</v>
      </c>
      <c r="AL799" s="177">
        <f t="shared" si="520"/>
        <v>0</v>
      </c>
      <c r="AM799" s="178">
        <f t="shared" si="510"/>
        <v>0</v>
      </c>
      <c r="AN799" s="220">
        <f t="shared" si="521"/>
        <v>0</v>
      </c>
      <c r="AO799" s="117">
        <f t="shared" si="511"/>
        <v>0</v>
      </c>
    </row>
    <row r="800" spans="1:41" s="65" customFormat="1" ht="15" customHeight="1">
      <c r="A800" s="128">
        <v>16</v>
      </c>
      <c r="B800" s="109">
        <v>26610516</v>
      </c>
      <c r="C800" s="110" t="s">
        <v>709</v>
      </c>
      <c r="D800" s="111">
        <v>65</v>
      </c>
      <c r="E800" s="112">
        <v>0.32</v>
      </c>
      <c r="F800" s="113"/>
      <c r="G800" s="112"/>
      <c r="H800" s="114">
        <v>7953.4976992444526</v>
      </c>
      <c r="I800" s="114">
        <v>8192.102630221787</v>
      </c>
      <c r="J800" s="115">
        <v>10240.128287777234</v>
      </c>
      <c r="K800" s="244">
        <f t="shared" si="497"/>
        <v>0</v>
      </c>
      <c r="L800" s="239"/>
      <c r="M800" s="116">
        <v>200</v>
      </c>
      <c r="N800" s="175">
        <f t="shared" si="485"/>
        <v>0</v>
      </c>
      <c r="O800" s="178">
        <f t="shared" si="498"/>
        <v>0</v>
      </c>
      <c r="P800" s="177">
        <f t="shared" si="486"/>
        <v>0</v>
      </c>
      <c r="Q800" s="178">
        <f t="shared" si="499"/>
        <v>0</v>
      </c>
      <c r="R800" s="177">
        <f t="shared" si="486"/>
        <v>0</v>
      </c>
      <c r="S800" s="178">
        <f t="shared" si="500"/>
        <v>0</v>
      </c>
      <c r="T800" s="177">
        <f t="shared" si="512"/>
        <v>0</v>
      </c>
      <c r="U800" s="179">
        <f t="shared" si="501"/>
        <v>0</v>
      </c>
      <c r="V800" s="177">
        <f t="shared" si="513"/>
        <v>0</v>
      </c>
      <c r="W800" s="178">
        <f t="shared" si="502"/>
        <v>0</v>
      </c>
      <c r="X800" s="177">
        <f t="shared" si="514"/>
        <v>0</v>
      </c>
      <c r="Y800" s="178">
        <f t="shared" si="503"/>
        <v>0</v>
      </c>
      <c r="Z800" s="177">
        <f t="shared" si="515"/>
        <v>0</v>
      </c>
      <c r="AA800" s="178">
        <f t="shared" si="504"/>
        <v>0</v>
      </c>
      <c r="AB800" s="177">
        <f t="shared" si="516"/>
        <v>0</v>
      </c>
      <c r="AC800" s="178">
        <f t="shared" si="505"/>
        <v>0</v>
      </c>
      <c r="AD800" s="177">
        <f t="shared" si="517"/>
        <v>0</v>
      </c>
      <c r="AE800" s="179">
        <f t="shared" si="506"/>
        <v>0</v>
      </c>
      <c r="AF800" s="177">
        <f t="shared" si="517"/>
        <v>0</v>
      </c>
      <c r="AG800" s="178">
        <f t="shared" si="507"/>
        <v>0</v>
      </c>
      <c r="AH800" s="220">
        <f t="shared" si="518"/>
        <v>0</v>
      </c>
      <c r="AI800" s="179">
        <f t="shared" si="508"/>
        <v>0</v>
      </c>
      <c r="AJ800" s="177">
        <f t="shared" si="519"/>
        <v>0</v>
      </c>
      <c r="AK800" s="178">
        <f t="shared" si="509"/>
        <v>0</v>
      </c>
      <c r="AL800" s="177">
        <f t="shared" si="520"/>
        <v>0</v>
      </c>
      <c r="AM800" s="178">
        <f t="shared" si="510"/>
        <v>0</v>
      </c>
      <c r="AN800" s="220">
        <f t="shared" si="521"/>
        <v>0</v>
      </c>
      <c r="AO800" s="117">
        <f t="shared" si="511"/>
        <v>0</v>
      </c>
    </row>
    <row r="801" spans="1:41" s="65" customFormat="1" ht="15" customHeight="1">
      <c r="A801" s="164" t="s">
        <v>751</v>
      </c>
      <c r="B801" s="165"/>
      <c r="C801" s="165"/>
      <c r="D801" s="165"/>
      <c r="E801" s="165"/>
      <c r="F801" s="165"/>
      <c r="G801" s="165"/>
      <c r="H801" s="165"/>
      <c r="I801" s="165"/>
      <c r="J801" s="165"/>
      <c r="K801" s="251"/>
      <c r="L801" s="165"/>
      <c r="M801" s="166"/>
      <c r="N801" s="208"/>
      <c r="O801" s="178"/>
      <c r="P801" s="177"/>
      <c r="Q801" s="178"/>
      <c r="R801" s="177"/>
      <c r="S801" s="178"/>
      <c r="T801" s="177"/>
      <c r="U801" s="179"/>
      <c r="V801" s="177"/>
      <c r="W801" s="178"/>
      <c r="X801" s="177"/>
      <c r="Y801" s="178"/>
      <c r="Z801" s="177"/>
      <c r="AA801" s="178"/>
      <c r="AB801" s="177"/>
      <c r="AC801" s="178"/>
      <c r="AD801" s="177"/>
      <c r="AE801" s="179"/>
      <c r="AF801" s="177"/>
      <c r="AG801" s="178"/>
      <c r="AH801" s="220"/>
      <c r="AI801" s="179"/>
      <c r="AJ801" s="177"/>
      <c r="AK801" s="178">
        <f t="shared" si="509"/>
        <v>0</v>
      </c>
      <c r="AL801" s="177"/>
      <c r="AM801" s="178">
        <f t="shared" si="510"/>
        <v>0</v>
      </c>
      <c r="AN801" s="220"/>
      <c r="AO801" s="117">
        <f t="shared" si="511"/>
        <v>0</v>
      </c>
    </row>
    <row r="802" spans="1:41" s="65" customFormat="1" ht="15" customHeight="1">
      <c r="A802" s="66">
        <v>17</v>
      </c>
      <c r="B802" s="42">
        <v>26610517</v>
      </c>
      <c r="C802" s="43" t="s">
        <v>710</v>
      </c>
      <c r="D802" s="74">
        <v>15</v>
      </c>
      <c r="E802" s="75">
        <v>0.18</v>
      </c>
      <c r="F802" s="55"/>
      <c r="G802" s="75"/>
      <c r="H802" s="63">
        <v>719.13569551937826</v>
      </c>
      <c r="I802" s="63">
        <v>740.70976638495961</v>
      </c>
      <c r="J802" s="64">
        <v>925.88720798119948</v>
      </c>
      <c r="K802" s="243">
        <f t="shared" si="497"/>
        <v>0</v>
      </c>
      <c r="L802" s="238"/>
      <c r="M802" s="72">
        <v>500</v>
      </c>
      <c r="N802" s="175">
        <f t="shared" si="485"/>
        <v>0</v>
      </c>
      <c r="O802" s="178">
        <f t="shared" si="498"/>
        <v>0</v>
      </c>
      <c r="P802" s="177">
        <f t="shared" si="486"/>
        <v>0</v>
      </c>
      <c r="Q802" s="178">
        <f t="shared" si="499"/>
        <v>0</v>
      </c>
      <c r="R802" s="177">
        <f t="shared" si="486"/>
        <v>0</v>
      </c>
      <c r="S802" s="178">
        <f t="shared" si="500"/>
        <v>0</v>
      </c>
      <c r="T802" s="177">
        <f>U802/1.1</f>
        <v>0</v>
      </c>
      <c r="U802" s="179">
        <f t="shared" si="501"/>
        <v>0</v>
      </c>
      <c r="V802" s="177">
        <f>W802/1.1</f>
        <v>0</v>
      </c>
      <c r="W802" s="178">
        <f t="shared" si="502"/>
        <v>0</v>
      </c>
      <c r="X802" s="177">
        <f>Y802/1.1</f>
        <v>0</v>
      </c>
      <c r="Y802" s="178">
        <f t="shared" si="503"/>
        <v>0</v>
      </c>
      <c r="Z802" s="177">
        <f>AA802/1.1</f>
        <v>0</v>
      </c>
      <c r="AA802" s="178">
        <f t="shared" si="504"/>
        <v>0</v>
      </c>
      <c r="AB802" s="177">
        <f>AC802/1.1</f>
        <v>0</v>
      </c>
      <c r="AC802" s="178">
        <f t="shared" si="505"/>
        <v>0</v>
      </c>
      <c r="AD802" s="177">
        <f>AE802/1.1</f>
        <v>0</v>
      </c>
      <c r="AE802" s="179">
        <f t="shared" si="506"/>
        <v>0</v>
      </c>
      <c r="AF802" s="177">
        <f>AG802/1.1</f>
        <v>0</v>
      </c>
      <c r="AG802" s="178">
        <f t="shared" si="507"/>
        <v>0</v>
      </c>
      <c r="AH802" s="220">
        <f>AI802/1.1</f>
        <v>0</v>
      </c>
      <c r="AI802" s="179">
        <f t="shared" si="508"/>
        <v>0</v>
      </c>
      <c r="AJ802" s="177">
        <f>AK802/1.1</f>
        <v>0</v>
      </c>
      <c r="AK802" s="178">
        <f t="shared" si="509"/>
        <v>0</v>
      </c>
      <c r="AL802" s="177">
        <f>AM802/1.1</f>
        <v>0</v>
      </c>
      <c r="AM802" s="178">
        <f t="shared" si="510"/>
        <v>0</v>
      </c>
      <c r="AN802" s="220">
        <f>AO802/1.1</f>
        <v>0</v>
      </c>
      <c r="AO802" s="117">
        <f t="shared" si="511"/>
        <v>0</v>
      </c>
    </row>
    <row r="803" spans="1:41" s="65" customFormat="1" ht="15" customHeight="1">
      <c r="A803" s="66">
        <v>18</v>
      </c>
      <c r="B803" s="42">
        <v>26610518</v>
      </c>
      <c r="C803" s="43" t="s">
        <v>711</v>
      </c>
      <c r="D803" s="74">
        <v>7</v>
      </c>
      <c r="E803" s="75">
        <v>0.26</v>
      </c>
      <c r="F803" s="55"/>
      <c r="G803" s="75"/>
      <c r="H803" s="63">
        <v>700.91700755358136</v>
      </c>
      <c r="I803" s="63">
        <v>721.94451778018879</v>
      </c>
      <c r="J803" s="64">
        <v>902.43064722523593</v>
      </c>
      <c r="K803" s="243">
        <f t="shared" si="497"/>
        <v>0</v>
      </c>
      <c r="L803" s="238"/>
      <c r="M803" s="72">
        <v>500</v>
      </c>
      <c r="N803" s="175">
        <f t="shared" si="485"/>
        <v>0</v>
      </c>
      <c r="O803" s="178">
        <f t="shared" si="498"/>
        <v>0</v>
      </c>
      <c r="P803" s="177">
        <f t="shared" si="486"/>
        <v>0</v>
      </c>
      <c r="Q803" s="178">
        <f t="shared" si="499"/>
        <v>0</v>
      </c>
      <c r="R803" s="177">
        <f t="shared" si="486"/>
        <v>0</v>
      </c>
      <c r="S803" s="178">
        <f t="shared" si="500"/>
        <v>0</v>
      </c>
      <c r="T803" s="177">
        <f>U803/1.1</f>
        <v>0</v>
      </c>
      <c r="U803" s="179">
        <f t="shared" si="501"/>
        <v>0</v>
      </c>
      <c r="V803" s="177">
        <f>W803/1.1</f>
        <v>0</v>
      </c>
      <c r="W803" s="178">
        <f t="shared" si="502"/>
        <v>0</v>
      </c>
      <c r="X803" s="177">
        <f>Y803/1.1</f>
        <v>0</v>
      </c>
      <c r="Y803" s="178">
        <f t="shared" si="503"/>
        <v>0</v>
      </c>
      <c r="Z803" s="177">
        <f>AA803/1.1</f>
        <v>0</v>
      </c>
      <c r="AA803" s="178">
        <f t="shared" si="504"/>
        <v>0</v>
      </c>
      <c r="AB803" s="177">
        <f>AC803/1.1</f>
        <v>0</v>
      </c>
      <c r="AC803" s="178">
        <f t="shared" si="505"/>
        <v>0</v>
      </c>
      <c r="AD803" s="177">
        <f>AE803/1.1</f>
        <v>0</v>
      </c>
      <c r="AE803" s="179">
        <f t="shared" si="506"/>
        <v>0</v>
      </c>
      <c r="AF803" s="177">
        <f>AG803/1.1</f>
        <v>0</v>
      </c>
      <c r="AG803" s="178">
        <f t="shared" si="507"/>
        <v>0</v>
      </c>
      <c r="AH803" s="220">
        <f>AI803/1.1</f>
        <v>0</v>
      </c>
      <c r="AI803" s="179">
        <f t="shared" si="508"/>
        <v>0</v>
      </c>
      <c r="AJ803" s="177">
        <f>AK803/1.1</f>
        <v>0</v>
      </c>
      <c r="AK803" s="178">
        <f t="shared" si="509"/>
        <v>0</v>
      </c>
      <c r="AL803" s="177">
        <f>AM803/1.1</f>
        <v>0</v>
      </c>
      <c r="AM803" s="178">
        <f t="shared" si="510"/>
        <v>0</v>
      </c>
      <c r="AN803" s="220">
        <f>AO803/1.1</f>
        <v>0</v>
      </c>
      <c r="AO803" s="117">
        <f t="shared" si="511"/>
        <v>0</v>
      </c>
    </row>
    <row r="804" spans="1:41" s="65" customFormat="1" ht="15" customHeight="1">
      <c r="A804" s="66">
        <v>19</v>
      </c>
      <c r="B804" s="42">
        <v>26610519</v>
      </c>
      <c r="C804" s="43" t="s">
        <v>712</v>
      </c>
      <c r="D804" s="74">
        <v>7</v>
      </c>
      <c r="E804" s="75">
        <v>0.32</v>
      </c>
      <c r="F804" s="55"/>
      <c r="G804" s="75"/>
      <c r="H804" s="63">
        <v>934.46025992722127</v>
      </c>
      <c r="I804" s="63">
        <v>962.49406772503789</v>
      </c>
      <c r="J804" s="64">
        <v>1203.1175846562974</v>
      </c>
      <c r="K804" s="243">
        <f t="shared" si="497"/>
        <v>0</v>
      </c>
      <c r="L804" s="238"/>
      <c r="M804" s="72">
        <v>500</v>
      </c>
      <c r="N804" s="175">
        <f t="shared" si="485"/>
        <v>0</v>
      </c>
      <c r="O804" s="178">
        <f t="shared" si="498"/>
        <v>0</v>
      </c>
      <c r="P804" s="177">
        <f t="shared" si="486"/>
        <v>0</v>
      </c>
      <c r="Q804" s="178">
        <f t="shared" si="499"/>
        <v>0</v>
      </c>
      <c r="R804" s="177">
        <f t="shared" si="486"/>
        <v>0</v>
      </c>
      <c r="S804" s="178">
        <f t="shared" si="500"/>
        <v>0</v>
      </c>
      <c r="T804" s="177">
        <f>U804/1.1</f>
        <v>0</v>
      </c>
      <c r="U804" s="179">
        <f t="shared" si="501"/>
        <v>0</v>
      </c>
      <c r="V804" s="177">
        <f>W804/1.1</f>
        <v>0</v>
      </c>
      <c r="W804" s="178">
        <f t="shared" si="502"/>
        <v>0</v>
      </c>
      <c r="X804" s="177">
        <f>Y804/1.1</f>
        <v>0</v>
      </c>
      <c r="Y804" s="178">
        <f t="shared" si="503"/>
        <v>0</v>
      </c>
      <c r="Z804" s="177">
        <f>AA804/1.1</f>
        <v>0</v>
      </c>
      <c r="AA804" s="178">
        <f t="shared" si="504"/>
        <v>0</v>
      </c>
      <c r="AB804" s="177">
        <f>AC804/1.1</f>
        <v>0</v>
      </c>
      <c r="AC804" s="178">
        <f t="shared" si="505"/>
        <v>0</v>
      </c>
      <c r="AD804" s="177">
        <f>AE804/1.1</f>
        <v>0</v>
      </c>
      <c r="AE804" s="179">
        <f t="shared" si="506"/>
        <v>0</v>
      </c>
      <c r="AF804" s="177">
        <f>AG804/1.1</f>
        <v>0</v>
      </c>
      <c r="AG804" s="178">
        <f t="shared" si="507"/>
        <v>0</v>
      </c>
      <c r="AH804" s="220">
        <f>AI804/1.1</f>
        <v>0</v>
      </c>
      <c r="AI804" s="179">
        <f t="shared" si="508"/>
        <v>0</v>
      </c>
      <c r="AJ804" s="177">
        <f>AK804/1.1</f>
        <v>0</v>
      </c>
      <c r="AK804" s="178">
        <f t="shared" si="509"/>
        <v>0</v>
      </c>
      <c r="AL804" s="177">
        <f>AM804/1.1</f>
        <v>0</v>
      </c>
      <c r="AM804" s="178">
        <f t="shared" si="510"/>
        <v>0</v>
      </c>
      <c r="AN804" s="220">
        <f>AO804/1.1</f>
        <v>0</v>
      </c>
      <c r="AO804" s="117">
        <f t="shared" si="511"/>
        <v>0</v>
      </c>
    </row>
    <row r="805" spans="1:41" s="65" customFormat="1" ht="15" customHeight="1">
      <c r="A805" s="66">
        <v>20</v>
      </c>
      <c r="B805" s="42">
        <v>26610520</v>
      </c>
      <c r="C805" s="43" t="s">
        <v>713</v>
      </c>
      <c r="D805" s="74">
        <v>41</v>
      </c>
      <c r="E805" s="75">
        <v>0.32</v>
      </c>
      <c r="F805" s="55"/>
      <c r="G805" s="75"/>
      <c r="H805" s="63">
        <v>5003.9560713872061</v>
      </c>
      <c r="I805" s="63">
        <v>5154.0747535288219</v>
      </c>
      <c r="J805" s="64">
        <v>6442.5934419110272</v>
      </c>
      <c r="K805" s="243">
        <f t="shared" si="497"/>
        <v>0</v>
      </c>
      <c r="L805" s="238"/>
      <c r="M805" s="72">
        <v>200</v>
      </c>
      <c r="N805" s="175">
        <f t="shared" si="485"/>
        <v>0</v>
      </c>
      <c r="O805" s="178">
        <f t="shared" si="498"/>
        <v>0</v>
      </c>
      <c r="P805" s="177">
        <f t="shared" si="486"/>
        <v>0</v>
      </c>
      <c r="Q805" s="178">
        <f t="shared" si="499"/>
        <v>0</v>
      </c>
      <c r="R805" s="177">
        <f t="shared" si="486"/>
        <v>0</v>
      </c>
      <c r="S805" s="178">
        <f t="shared" si="500"/>
        <v>0</v>
      </c>
      <c r="T805" s="177">
        <f>U805/1.1</f>
        <v>0</v>
      </c>
      <c r="U805" s="179">
        <f t="shared" si="501"/>
        <v>0</v>
      </c>
      <c r="V805" s="177">
        <f>W805/1.1</f>
        <v>0</v>
      </c>
      <c r="W805" s="178">
        <f t="shared" si="502"/>
        <v>0</v>
      </c>
      <c r="X805" s="177">
        <f>Y805/1.1</f>
        <v>0</v>
      </c>
      <c r="Y805" s="178">
        <f t="shared" si="503"/>
        <v>0</v>
      </c>
      <c r="Z805" s="177">
        <f>AA805/1.1</f>
        <v>0</v>
      </c>
      <c r="AA805" s="178">
        <f t="shared" si="504"/>
        <v>0</v>
      </c>
      <c r="AB805" s="177">
        <f>AC805/1.1</f>
        <v>0</v>
      </c>
      <c r="AC805" s="178">
        <f t="shared" si="505"/>
        <v>0</v>
      </c>
      <c r="AD805" s="177">
        <f>AE805/1.1</f>
        <v>0</v>
      </c>
      <c r="AE805" s="179">
        <f t="shared" si="506"/>
        <v>0</v>
      </c>
      <c r="AF805" s="177">
        <f>AG805/1.1</f>
        <v>0</v>
      </c>
      <c r="AG805" s="178">
        <f t="shared" si="507"/>
        <v>0</v>
      </c>
      <c r="AH805" s="220">
        <f>AI805/1.1</f>
        <v>0</v>
      </c>
      <c r="AI805" s="179">
        <f t="shared" si="508"/>
        <v>0</v>
      </c>
      <c r="AJ805" s="177">
        <f>AK805/1.1</f>
        <v>0</v>
      </c>
      <c r="AK805" s="178">
        <f t="shared" si="509"/>
        <v>0</v>
      </c>
      <c r="AL805" s="177">
        <f>AM805/1.1</f>
        <v>0</v>
      </c>
      <c r="AM805" s="178">
        <f t="shared" si="510"/>
        <v>0</v>
      </c>
      <c r="AN805" s="220">
        <f>AO805/1.1</f>
        <v>0</v>
      </c>
      <c r="AO805" s="117">
        <f t="shared" si="511"/>
        <v>0</v>
      </c>
    </row>
    <row r="806" spans="1:41" s="65" customFormat="1" ht="15" customHeight="1">
      <c r="A806" s="108">
        <v>21</v>
      </c>
      <c r="B806" s="109">
        <v>26610521</v>
      </c>
      <c r="C806" s="110" t="s">
        <v>714</v>
      </c>
      <c r="D806" s="111">
        <v>65</v>
      </c>
      <c r="E806" s="112">
        <v>0.32</v>
      </c>
      <c r="F806" s="113"/>
      <c r="G806" s="112"/>
      <c r="H806" s="114">
        <v>7893.7208385625663</v>
      </c>
      <c r="I806" s="114">
        <v>8130.5324637194435</v>
      </c>
      <c r="J806" s="115">
        <v>10163.165579649303</v>
      </c>
      <c r="K806" s="244">
        <f t="shared" si="497"/>
        <v>0</v>
      </c>
      <c r="L806" s="239"/>
      <c r="M806" s="116">
        <v>200</v>
      </c>
      <c r="N806" s="175">
        <f t="shared" si="485"/>
        <v>0</v>
      </c>
      <c r="O806" s="178">
        <f t="shared" si="498"/>
        <v>0</v>
      </c>
      <c r="P806" s="177">
        <f t="shared" si="486"/>
        <v>0</v>
      </c>
      <c r="Q806" s="178">
        <f t="shared" si="499"/>
        <v>0</v>
      </c>
      <c r="R806" s="177">
        <f t="shared" si="486"/>
        <v>0</v>
      </c>
      <c r="S806" s="178">
        <f t="shared" si="500"/>
        <v>0</v>
      </c>
      <c r="T806" s="177">
        <f>U806/1.1</f>
        <v>0</v>
      </c>
      <c r="U806" s="179">
        <f t="shared" si="501"/>
        <v>0</v>
      </c>
      <c r="V806" s="177">
        <f>W806/1.1</f>
        <v>0</v>
      </c>
      <c r="W806" s="178">
        <f t="shared" si="502"/>
        <v>0</v>
      </c>
      <c r="X806" s="177">
        <f>Y806/1.1</f>
        <v>0</v>
      </c>
      <c r="Y806" s="178">
        <f t="shared" si="503"/>
        <v>0</v>
      </c>
      <c r="Z806" s="177">
        <f>AA806/1.1</f>
        <v>0</v>
      </c>
      <c r="AA806" s="178">
        <f t="shared" si="504"/>
        <v>0</v>
      </c>
      <c r="AB806" s="177">
        <f>AC806/1.1</f>
        <v>0</v>
      </c>
      <c r="AC806" s="178">
        <f t="shared" si="505"/>
        <v>0</v>
      </c>
      <c r="AD806" s="177">
        <f>AE806/1.1</f>
        <v>0</v>
      </c>
      <c r="AE806" s="179">
        <f t="shared" si="506"/>
        <v>0</v>
      </c>
      <c r="AF806" s="177">
        <f>AG806/1.1</f>
        <v>0</v>
      </c>
      <c r="AG806" s="178">
        <f t="shared" si="507"/>
        <v>0</v>
      </c>
      <c r="AH806" s="220">
        <f>AI806/1.1</f>
        <v>0</v>
      </c>
      <c r="AI806" s="179">
        <f t="shared" si="508"/>
        <v>0</v>
      </c>
      <c r="AJ806" s="177">
        <f>AK806/1.1</f>
        <v>0</v>
      </c>
      <c r="AK806" s="178">
        <f t="shared" si="509"/>
        <v>0</v>
      </c>
      <c r="AL806" s="177">
        <f>AM806/1.1</f>
        <v>0</v>
      </c>
      <c r="AM806" s="178">
        <f t="shared" si="510"/>
        <v>0</v>
      </c>
      <c r="AN806" s="220">
        <f>AO806/1.1</f>
        <v>0</v>
      </c>
      <c r="AO806" s="117">
        <f t="shared" si="511"/>
        <v>0</v>
      </c>
    </row>
    <row r="807" spans="1:41" s="65" customFormat="1" ht="15" customHeight="1">
      <c r="A807" s="164" t="s">
        <v>752</v>
      </c>
      <c r="B807" s="165"/>
      <c r="C807" s="165"/>
      <c r="D807" s="165"/>
      <c r="E807" s="165"/>
      <c r="F807" s="165"/>
      <c r="G807" s="165"/>
      <c r="H807" s="165"/>
      <c r="I807" s="165"/>
      <c r="J807" s="165"/>
      <c r="K807" s="251"/>
      <c r="L807" s="165"/>
      <c r="M807" s="166"/>
      <c r="N807" s="208"/>
      <c r="O807" s="178"/>
      <c r="P807" s="177"/>
      <c r="Q807" s="178"/>
      <c r="R807" s="177"/>
      <c r="S807" s="178"/>
      <c r="T807" s="177"/>
      <c r="U807" s="179"/>
      <c r="V807" s="177"/>
      <c r="W807" s="178"/>
      <c r="X807" s="177"/>
      <c r="Y807" s="178"/>
      <c r="Z807" s="177"/>
      <c r="AA807" s="178"/>
      <c r="AB807" s="177"/>
      <c r="AC807" s="178"/>
      <c r="AD807" s="177"/>
      <c r="AE807" s="179"/>
      <c r="AF807" s="177"/>
      <c r="AG807" s="178"/>
      <c r="AH807" s="220"/>
      <c r="AI807" s="179"/>
      <c r="AJ807" s="177"/>
      <c r="AK807" s="178">
        <f t="shared" si="509"/>
        <v>0</v>
      </c>
      <c r="AL807" s="177"/>
      <c r="AM807" s="178">
        <f t="shared" si="510"/>
        <v>0</v>
      </c>
      <c r="AN807" s="220"/>
      <c r="AO807" s="117">
        <f t="shared" si="511"/>
        <v>0</v>
      </c>
    </row>
    <row r="808" spans="1:41" s="65" customFormat="1" ht="15" customHeight="1">
      <c r="A808" s="66">
        <v>22</v>
      </c>
      <c r="B808" s="42">
        <v>26610522</v>
      </c>
      <c r="C808" s="43" t="s">
        <v>715</v>
      </c>
      <c r="D808" s="74">
        <v>9</v>
      </c>
      <c r="E808" s="75">
        <v>0.13500000000000001</v>
      </c>
      <c r="F808" s="55"/>
      <c r="G808" s="75"/>
      <c r="H808" s="63">
        <v>292.40474745972745</v>
      </c>
      <c r="I808" s="63">
        <v>301.17688988351927</v>
      </c>
      <c r="J808" s="64">
        <v>376.47111235439905</v>
      </c>
      <c r="K808" s="243">
        <f t="shared" si="497"/>
        <v>0</v>
      </c>
      <c r="L808" s="238"/>
      <c r="M808" s="72">
        <v>500</v>
      </c>
      <c r="N808" s="175">
        <f t="shared" si="485"/>
        <v>0</v>
      </c>
      <c r="O808" s="178">
        <f t="shared" si="498"/>
        <v>0</v>
      </c>
      <c r="P808" s="177">
        <f t="shared" si="486"/>
        <v>0</v>
      </c>
      <c r="Q808" s="178">
        <f t="shared" si="499"/>
        <v>0</v>
      </c>
      <c r="R808" s="177">
        <f t="shared" si="486"/>
        <v>0</v>
      </c>
      <c r="S808" s="178">
        <f t="shared" si="500"/>
        <v>0</v>
      </c>
      <c r="T808" s="177">
        <f t="shared" ref="T808:T818" si="522">U808/1.1</f>
        <v>0</v>
      </c>
      <c r="U808" s="179">
        <f t="shared" si="501"/>
        <v>0</v>
      </c>
      <c r="V808" s="177">
        <f t="shared" ref="V808:V818" si="523">W808/1.1</f>
        <v>0</v>
      </c>
      <c r="W808" s="178">
        <f t="shared" si="502"/>
        <v>0</v>
      </c>
      <c r="X808" s="177">
        <f t="shared" ref="X808:X818" si="524">Y808/1.1</f>
        <v>0</v>
      </c>
      <c r="Y808" s="178">
        <f t="shared" si="503"/>
        <v>0</v>
      </c>
      <c r="Z808" s="177">
        <f t="shared" ref="Z808:Z818" si="525">AA808/1.1</f>
        <v>0</v>
      </c>
      <c r="AA808" s="178">
        <f t="shared" si="504"/>
        <v>0</v>
      </c>
      <c r="AB808" s="177">
        <f t="shared" ref="AB808:AB818" si="526">AC808/1.1</f>
        <v>0</v>
      </c>
      <c r="AC808" s="178">
        <f t="shared" si="505"/>
        <v>0</v>
      </c>
      <c r="AD808" s="177">
        <f t="shared" ref="AD808:AF818" si="527">AE808/1.1</f>
        <v>0</v>
      </c>
      <c r="AE808" s="179">
        <f t="shared" si="506"/>
        <v>0</v>
      </c>
      <c r="AF808" s="177">
        <f t="shared" si="527"/>
        <v>0</v>
      </c>
      <c r="AG808" s="178">
        <f t="shared" si="507"/>
        <v>0</v>
      </c>
      <c r="AH808" s="220">
        <f t="shared" ref="AH808:AH818" si="528">AI808/1.1</f>
        <v>0</v>
      </c>
      <c r="AI808" s="179">
        <f t="shared" si="508"/>
        <v>0</v>
      </c>
      <c r="AJ808" s="177">
        <f t="shared" ref="AJ808:AJ818" si="529">AK808/1.1</f>
        <v>0</v>
      </c>
      <c r="AK808" s="178">
        <f t="shared" si="509"/>
        <v>0</v>
      </c>
      <c r="AL808" s="177">
        <f t="shared" ref="AL808:AL818" si="530">AM808/1.1</f>
        <v>0</v>
      </c>
      <c r="AM808" s="178">
        <f t="shared" si="510"/>
        <v>0</v>
      </c>
      <c r="AN808" s="220">
        <f t="shared" ref="AN808:AN818" si="531">AO808/1.1</f>
        <v>0</v>
      </c>
      <c r="AO808" s="117">
        <f t="shared" si="511"/>
        <v>0</v>
      </c>
    </row>
    <row r="809" spans="1:41" s="65" customFormat="1" ht="15" customHeight="1">
      <c r="A809" s="66">
        <v>23</v>
      </c>
      <c r="B809" s="42">
        <v>26610523</v>
      </c>
      <c r="C809" s="43" t="s">
        <v>716</v>
      </c>
      <c r="D809" s="74">
        <v>7</v>
      </c>
      <c r="E809" s="75">
        <v>0.26</v>
      </c>
      <c r="F809" s="55"/>
      <c r="G809" s="75"/>
      <c r="H809" s="63">
        <v>652.65428818902501</v>
      </c>
      <c r="I809" s="63">
        <v>672.23391683469583</v>
      </c>
      <c r="J809" s="64">
        <v>840.29239604336976</v>
      </c>
      <c r="K809" s="243">
        <f t="shared" si="497"/>
        <v>0</v>
      </c>
      <c r="L809" s="238"/>
      <c r="M809" s="72">
        <v>500</v>
      </c>
      <c r="N809" s="175">
        <f t="shared" si="485"/>
        <v>0</v>
      </c>
      <c r="O809" s="178">
        <f t="shared" si="498"/>
        <v>0</v>
      </c>
      <c r="P809" s="177">
        <f t="shared" si="486"/>
        <v>0</v>
      </c>
      <c r="Q809" s="178">
        <f t="shared" si="499"/>
        <v>0</v>
      </c>
      <c r="R809" s="177">
        <f t="shared" si="486"/>
        <v>0</v>
      </c>
      <c r="S809" s="178">
        <f t="shared" si="500"/>
        <v>0</v>
      </c>
      <c r="T809" s="177">
        <f t="shared" si="522"/>
        <v>0</v>
      </c>
      <c r="U809" s="179">
        <f t="shared" si="501"/>
        <v>0</v>
      </c>
      <c r="V809" s="177">
        <f t="shared" si="523"/>
        <v>0</v>
      </c>
      <c r="W809" s="178">
        <f t="shared" si="502"/>
        <v>0</v>
      </c>
      <c r="X809" s="177">
        <f t="shared" si="524"/>
        <v>0</v>
      </c>
      <c r="Y809" s="178">
        <f t="shared" si="503"/>
        <v>0</v>
      </c>
      <c r="Z809" s="177">
        <f t="shared" si="525"/>
        <v>0</v>
      </c>
      <c r="AA809" s="178">
        <f t="shared" si="504"/>
        <v>0</v>
      </c>
      <c r="AB809" s="177">
        <f t="shared" si="526"/>
        <v>0</v>
      </c>
      <c r="AC809" s="178">
        <f t="shared" si="505"/>
        <v>0</v>
      </c>
      <c r="AD809" s="177">
        <f t="shared" si="527"/>
        <v>0</v>
      </c>
      <c r="AE809" s="179">
        <f t="shared" si="506"/>
        <v>0</v>
      </c>
      <c r="AF809" s="177">
        <f t="shared" si="527"/>
        <v>0</v>
      </c>
      <c r="AG809" s="178">
        <f t="shared" si="507"/>
        <v>0</v>
      </c>
      <c r="AH809" s="220">
        <f t="shared" si="528"/>
        <v>0</v>
      </c>
      <c r="AI809" s="179">
        <f t="shared" si="508"/>
        <v>0</v>
      </c>
      <c r="AJ809" s="177">
        <f t="shared" si="529"/>
        <v>0</v>
      </c>
      <c r="AK809" s="178">
        <f t="shared" si="509"/>
        <v>0</v>
      </c>
      <c r="AL809" s="177">
        <f t="shared" si="530"/>
        <v>0</v>
      </c>
      <c r="AM809" s="178">
        <f t="shared" si="510"/>
        <v>0</v>
      </c>
      <c r="AN809" s="220">
        <f t="shared" si="531"/>
        <v>0</v>
      </c>
      <c r="AO809" s="117">
        <f t="shared" si="511"/>
        <v>0</v>
      </c>
    </row>
    <row r="810" spans="1:41" s="65" customFormat="1" ht="15" customHeight="1">
      <c r="A810" s="66">
        <v>24</v>
      </c>
      <c r="B810" s="42">
        <v>26610524</v>
      </c>
      <c r="C810" s="43" t="s">
        <v>717</v>
      </c>
      <c r="D810" s="74">
        <v>1</v>
      </c>
      <c r="E810" s="75">
        <v>0.75</v>
      </c>
      <c r="F810" s="55"/>
      <c r="G810" s="75"/>
      <c r="H810" s="63">
        <v>859.96588748018632</v>
      </c>
      <c r="I810" s="63">
        <v>885.76486410459199</v>
      </c>
      <c r="J810" s="64">
        <v>1107.20608013074</v>
      </c>
      <c r="K810" s="243">
        <f t="shared" si="497"/>
        <v>0</v>
      </c>
      <c r="L810" s="238"/>
      <c r="M810" s="72">
        <v>500</v>
      </c>
      <c r="N810" s="175">
        <f t="shared" si="485"/>
        <v>0</v>
      </c>
      <c r="O810" s="178">
        <f t="shared" si="498"/>
        <v>0</v>
      </c>
      <c r="P810" s="177">
        <f t="shared" si="486"/>
        <v>0</v>
      </c>
      <c r="Q810" s="178">
        <f t="shared" si="499"/>
        <v>0</v>
      </c>
      <c r="R810" s="177">
        <f t="shared" si="486"/>
        <v>0</v>
      </c>
      <c r="S810" s="178">
        <f t="shared" si="500"/>
        <v>0</v>
      </c>
      <c r="T810" s="177">
        <f t="shared" si="522"/>
        <v>0</v>
      </c>
      <c r="U810" s="179">
        <f t="shared" si="501"/>
        <v>0</v>
      </c>
      <c r="V810" s="177">
        <f t="shared" si="523"/>
        <v>0</v>
      </c>
      <c r="W810" s="178">
        <f t="shared" si="502"/>
        <v>0</v>
      </c>
      <c r="X810" s="177">
        <f t="shared" si="524"/>
        <v>0</v>
      </c>
      <c r="Y810" s="178">
        <f t="shared" si="503"/>
        <v>0</v>
      </c>
      <c r="Z810" s="177">
        <f t="shared" si="525"/>
        <v>0</v>
      </c>
      <c r="AA810" s="178">
        <f t="shared" si="504"/>
        <v>0</v>
      </c>
      <c r="AB810" s="177">
        <f t="shared" si="526"/>
        <v>0</v>
      </c>
      <c r="AC810" s="178">
        <f t="shared" si="505"/>
        <v>0</v>
      </c>
      <c r="AD810" s="177">
        <f t="shared" si="527"/>
        <v>0</v>
      </c>
      <c r="AE810" s="179">
        <f t="shared" si="506"/>
        <v>0</v>
      </c>
      <c r="AF810" s="177">
        <f t="shared" si="527"/>
        <v>0</v>
      </c>
      <c r="AG810" s="178">
        <f t="shared" si="507"/>
        <v>0</v>
      </c>
      <c r="AH810" s="220">
        <f t="shared" si="528"/>
        <v>0</v>
      </c>
      <c r="AI810" s="179">
        <f t="shared" si="508"/>
        <v>0</v>
      </c>
      <c r="AJ810" s="177">
        <f t="shared" si="529"/>
        <v>0</v>
      </c>
      <c r="AK810" s="178">
        <f t="shared" si="509"/>
        <v>0</v>
      </c>
      <c r="AL810" s="177">
        <f t="shared" si="530"/>
        <v>0</v>
      </c>
      <c r="AM810" s="178">
        <f t="shared" si="510"/>
        <v>0</v>
      </c>
      <c r="AN810" s="220">
        <f t="shared" si="531"/>
        <v>0</v>
      </c>
      <c r="AO810" s="117">
        <f t="shared" si="511"/>
        <v>0</v>
      </c>
    </row>
    <row r="811" spans="1:41" s="65" customFormat="1" ht="15" customHeight="1">
      <c r="A811" s="66">
        <v>25</v>
      </c>
      <c r="B811" s="42">
        <v>26610525</v>
      </c>
      <c r="C811" s="43" t="s">
        <v>718</v>
      </c>
      <c r="D811" s="74">
        <v>7</v>
      </c>
      <c r="E811" s="75">
        <v>0.32</v>
      </c>
      <c r="F811" s="55"/>
      <c r="G811" s="75"/>
      <c r="H811" s="63">
        <v>884.93333990134363</v>
      </c>
      <c r="I811" s="63">
        <v>911.48134009838395</v>
      </c>
      <c r="J811" s="64">
        <v>1139.3516751229799</v>
      </c>
      <c r="K811" s="243">
        <f t="shared" si="497"/>
        <v>0</v>
      </c>
      <c r="L811" s="238"/>
      <c r="M811" s="72">
        <v>500</v>
      </c>
      <c r="N811" s="175">
        <f t="shared" si="485"/>
        <v>0</v>
      </c>
      <c r="O811" s="178">
        <f t="shared" si="498"/>
        <v>0</v>
      </c>
      <c r="P811" s="177">
        <f t="shared" si="486"/>
        <v>0</v>
      </c>
      <c r="Q811" s="178">
        <f t="shared" si="499"/>
        <v>0</v>
      </c>
      <c r="R811" s="177">
        <f t="shared" si="486"/>
        <v>0</v>
      </c>
      <c r="S811" s="178">
        <f t="shared" si="500"/>
        <v>0</v>
      </c>
      <c r="T811" s="177">
        <f t="shared" si="522"/>
        <v>0</v>
      </c>
      <c r="U811" s="179">
        <f t="shared" si="501"/>
        <v>0</v>
      </c>
      <c r="V811" s="177">
        <f t="shared" si="523"/>
        <v>0</v>
      </c>
      <c r="W811" s="178">
        <f t="shared" si="502"/>
        <v>0</v>
      </c>
      <c r="X811" s="177">
        <f t="shared" si="524"/>
        <v>0</v>
      </c>
      <c r="Y811" s="178">
        <f t="shared" si="503"/>
        <v>0</v>
      </c>
      <c r="Z811" s="177">
        <f t="shared" si="525"/>
        <v>0</v>
      </c>
      <c r="AA811" s="178">
        <f t="shared" si="504"/>
        <v>0</v>
      </c>
      <c r="AB811" s="177">
        <f t="shared" si="526"/>
        <v>0</v>
      </c>
      <c r="AC811" s="178">
        <f t="shared" si="505"/>
        <v>0</v>
      </c>
      <c r="AD811" s="177">
        <f t="shared" si="527"/>
        <v>0</v>
      </c>
      <c r="AE811" s="179">
        <f t="shared" si="506"/>
        <v>0</v>
      </c>
      <c r="AF811" s="177">
        <f t="shared" si="527"/>
        <v>0</v>
      </c>
      <c r="AG811" s="178">
        <f t="shared" si="507"/>
        <v>0</v>
      </c>
      <c r="AH811" s="220">
        <f t="shared" si="528"/>
        <v>0</v>
      </c>
      <c r="AI811" s="179">
        <f t="shared" si="508"/>
        <v>0</v>
      </c>
      <c r="AJ811" s="177">
        <f t="shared" si="529"/>
        <v>0</v>
      </c>
      <c r="AK811" s="178">
        <f t="shared" si="509"/>
        <v>0</v>
      </c>
      <c r="AL811" s="177">
        <f t="shared" si="530"/>
        <v>0</v>
      </c>
      <c r="AM811" s="178">
        <f t="shared" si="510"/>
        <v>0</v>
      </c>
      <c r="AN811" s="220">
        <f t="shared" si="531"/>
        <v>0</v>
      </c>
      <c r="AO811" s="117">
        <f t="shared" si="511"/>
        <v>0</v>
      </c>
    </row>
    <row r="812" spans="1:41" s="65" customFormat="1" ht="15" customHeight="1">
      <c r="A812" s="66">
        <v>26</v>
      </c>
      <c r="B812" s="42">
        <v>26610526</v>
      </c>
      <c r="C812" s="43" t="s">
        <v>719</v>
      </c>
      <c r="D812" s="74">
        <v>19</v>
      </c>
      <c r="E812" s="75">
        <v>0.24</v>
      </c>
      <c r="F812" s="55"/>
      <c r="G812" s="75"/>
      <c r="H812" s="63">
        <v>1332.2790095570535</v>
      </c>
      <c r="I812" s="63">
        <v>1372.2473798437652</v>
      </c>
      <c r="J812" s="64">
        <v>1715.3092248047064</v>
      </c>
      <c r="K812" s="243">
        <f t="shared" si="497"/>
        <v>0</v>
      </c>
      <c r="L812" s="238"/>
      <c r="M812" s="72">
        <v>500</v>
      </c>
      <c r="N812" s="175">
        <f t="shared" si="485"/>
        <v>0</v>
      </c>
      <c r="O812" s="178">
        <f t="shared" si="498"/>
        <v>0</v>
      </c>
      <c r="P812" s="177">
        <f t="shared" si="486"/>
        <v>0</v>
      </c>
      <c r="Q812" s="178">
        <f t="shared" si="499"/>
        <v>0</v>
      </c>
      <c r="R812" s="177">
        <f t="shared" si="486"/>
        <v>0</v>
      </c>
      <c r="S812" s="178">
        <f t="shared" si="500"/>
        <v>0</v>
      </c>
      <c r="T812" s="177">
        <f t="shared" si="522"/>
        <v>0</v>
      </c>
      <c r="U812" s="179">
        <f t="shared" si="501"/>
        <v>0</v>
      </c>
      <c r="V812" s="177">
        <f t="shared" si="523"/>
        <v>0</v>
      </c>
      <c r="W812" s="178">
        <f t="shared" si="502"/>
        <v>0</v>
      </c>
      <c r="X812" s="177">
        <f t="shared" si="524"/>
        <v>0</v>
      </c>
      <c r="Y812" s="178">
        <f t="shared" si="503"/>
        <v>0</v>
      </c>
      <c r="Z812" s="177">
        <f t="shared" si="525"/>
        <v>0</v>
      </c>
      <c r="AA812" s="178">
        <f t="shared" si="504"/>
        <v>0</v>
      </c>
      <c r="AB812" s="177">
        <f t="shared" si="526"/>
        <v>0</v>
      </c>
      <c r="AC812" s="178">
        <f t="shared" si="505"/>
        <v>0</v>
      </c>
      <c r="AD812" s="177">
        <f t="shared" si="527"/>
        <v>0</v>
      </c>
      <c r="AE812" s="179">
        <f t="shared" si="506"/>
        <v>0</v>
      </c>
      <c r="AF812" s="177">
        <f t="shared" si="527"/>
        <v>0</v>
      </c>
      <c r="AG812" s="178">
        <f t="shared" si="507"/>
        <v>0</v>
      </c>
      <c r="AH812" s="220">
        <f t="shared" si="528"/>
        <v>0</v>
      </c>
      <c r="AI812" s="179">
        <f t="shared" si="508"/>
        <v>0</v>
      </c>
      <c r="AJ812" s="177">
        <f t="shared" si="529"/>
        <v>0</v>
      </c>
      <c r="AK812" s="178">
        <f t="shared" si="509"/>
        <v>0</v>
      </c>
      <c r="AL812" s="177">
        <f t="shared" si="530"/>
        <v>0</v>
      </c>
      <c r="AM812" s="178">
        <f t="shared" si="510"/>
        <v>0</v>
      </c>
      <c r="AN812" s="220">
        <f t="shared" si="531"/>
        <v>0</v>
      </c>
      <c r="AO812" s="117">
        <f t="shared" si="511"/>
        <v>0</v>
      </c>
    </row>
    <row r="813" spans="1:41" s="65" customFormat="1" ht="15" customHeight="1">
      <c r="A813" s="66">
        <v>27</v>
      </c>
      <c r="B813" s="42">
        <v>26610527</v>
      </c>
      <c r="C813" s="43" t="s">
        <v>720</v>
      </c>
      <c r="D813" s="74">
        <v>19</v>
      </c>
      <c r="E813" s="75">
        <v>0.28999999999999998</v>
      </c>
      <c r="F813" s="55"/>
      <c r="G813" s="75"/>
      <c r="H813" s="63">
        <v>1926.7221207927337</v>
      </c>
      <c r="I813" s="63">
        <v>1984.5237844165158</v>
      </c>
      <c r="J813" s="64">
        <v>2480.6547305206445</v>
      </c>
      <c r="K813" s="243">
        <f t="shared" si="497"/>
        <v>0</v>
      </c>
      <c r="L813" s="238"/>
      <c r="M813" s="72">
        <v>300</v>
      </c>
      <c r="N813" s="175">
        <f t="shared" si="485"/>
        <v>0</v>
      </c>
      <c r="O813" s="178">
        <f t="shared" si="498"/>
        <v>0</v>
      </c>
      <c r="P813" s="177">
        <f t="shared" si="486"/>
        <v>0</v>
      </c>
      <c r="Q813" s="178">
        <f t="shared" si="499"/>
        <v>0</v>
      </c>
      <c r="R813" s="177">
        <f t="shared" si="486"/>
        <v>0</v>
      </c>
      <c r="S813" s="178">
        <f t="shared" si="500"/>
        <v>0</v>
      </c>
      <c r="T813" s="177">
        <f t="shared" si="522"/>
        <v>0</v>
      </c>
      <c r="U813" s="179">
        <f t="shared" si="501"/>
        <v>0</v>
      </c>
      <c r="V813" s="177">
        <f t="shared" si="523"/>
        <v>0</v>
      </c>
      <c r="W813" s="178">
        <f t="shared" si="502"/>
        <v>0</v>
      </c>
      <c r="X813" s="177">
        <f t="shared" si="524"/>
        <v>0</v>
      </c>
      <c r="Y813" s="178">
        <f t="shared" si="503"/>
        <v>0</v>
      </c>
      <c r="Z813" s="177">
        <f t="shared" si="525"/>
        <v>0</v>
      </c>
      <c r="AA813" s="178">
        <f t="shared" si="504"/>
        <v>0</v>
      </c>
      <c r="AB813" s="177">
        <f t="shared" si="526"/>
        <v>0</v>
      </c>
      <c r="AC813" s="178">
        <f t="shared" si="505"/>
        <v>0</v>
      </c>
      <c r="AD813" s="177">
        <f t="shared" si="527"/>
        <v>0</v>
      </c>
      <c r="AE813" s="179">
        <f t="shared" si="506"/>
        <v>0</v>
      </c>
      <c r="AF813" s="177">
        <f t="shared" si="527"/>
        <v>0</v>
      </c>
      <c r="AG813" s="178">
        <f t="shared" si="507"/>
        <v>0</v>
      </c>
      <c r="AH813" s="220">
        <f t="shared" si="528"/>
        <v>0</v>
      </c>
      <c r="AI813" s="179">
        <f t="shared" si="508"/>
        <v>0</v>
      </c>
      <c r="AJ813" s="177">
        <f t="shared" si="529"/>
        <v>0</v>
      </c>
      <c r="AK813" s="178">
        <f t="shared" si="509"/>
        <v>0</v>
      </c>
      <c r="AL813" s="177">
        <f t="shared" si="530"/>
        <v>0</v>
      </c>
      <c r="AM813" s="178">
        <f t="shared" si="510"/>
        <v>0</v>
      </c>
      <c r="AN813" s="220">
        <f t="shared" si="531"/>
        <v>0</v>
      </c>
      <c r="AO813" s="117">
        <f t="shared" si="511"/>
        <v>0</v>
      </c>
    </row>
    <row r="814" spans="1:41" s="65" customFormat="1" ht="15" customHeight="1">
      <c r="A814" s="66">
        <v>28</v>
      </c>
      <c r="B814" s="42">
        <v>26610528</v>
      </c>
      <c r="C814" s="43" t="s">
        <v>721</v>
      </c>
      <c r="D814" s="74">
        <v>41</v>
      </c>
      <c r="E814" s="75">
        <v>0.32</v>
      </c>
      <c r="F814" s="55"/>
      <c r="G814" s="75"/>
      <c r="H814" s="63">
        <v>5053.222714806343</v>
      </c>
      <c r="I814" s="63">
        <v>5204.8193962505338</v>
      </c>
      <c r="J814" s="64">
        <v>6506.0242453131668</v>
      </c>
      <c r="K814" s="243">
        <f t="shared" si="497"/>
        <v>0</v>
      </c>
      <c r="L814" s="238"/>
      <c r="M814" s="72">
        <v>200</v>
      </c>
      <c r="N814" s="175">
        <f t="shared" si="485"/>
        <v>0</v>
      </c>
      <c r="O814" s="178">
        <f t="shared" si="498"/>
        <v>0</v>
      </c>
      <c r="P814" s="177">
        <f t="shared" si="486"/>
        <v>0</v>
      </c>
      <c r="Q814" s="178">
        <f t="shared" si="499"/>
        <v>0</v>
      </c>
      <c r="R814" s="177">
        <f t="shared" si="486"/>
        <v>0</v>
      </c>
      <c r="S814" s="178">
        <f t="shared" si="500"/>
        <v>0</v>
      </c>
      <c r="T814" s="177">
        <f t="shared" si="522"/>
        <v>0</v>
      </c>
      <c r="U814" s="179">
        <f t="shared" si="501"/>
        <v>0</v>
      </c>
      <c r="V814" s="177">
        <f t="shared" si="523"/>
        <v>0</v>
      </c>
      <c r="W814" s="178">
        <f t="shared" si="502"/>
        <v>0</v>
      </c>
      <c r="X814" s="177">
        <f t="shared" si="524"/>
        <v>0</v>
      </c>
      <c r="Y814" s="178">
        <f t="shared" si="503"/>
        <v>0</v>
      </c>
      <c r="Z814" s="177">
        <f t="shared" si="525"/>
        <v>0</v>
      </c>
      <c r="AA814" s="178">
        <f t="shared" si="504"/>
        <v>0</v>
      </c>
      <c r="AB814" s="177">
        <f t="shared" si="526"/>
        <v>0</v>
      </c>
      <c r="AC814" s="178">
        <f t="shared" si="505"/>
        <v>0</v>
      </c>
      <c r="AD814" s="177">
        <f t="shared" si="527"/>
        <v>0</v>
      </c>
      <c r="AE814" s="179">
        <f t="shared" si="506"/>
        <v>0</v>
      </c>
      <c r="AF814" s="177">
        <f t="shared" si="527"/>
        <v>0</v>
      </c>
      <c r="AG814" s="178">
        <f t="shared" si="507"/>
        <v>0</v>
      </c>
      <c r="AH814" s="220">
        <f t="shared" si="528"/>
        <v>0</v>
      </c>
      <c r="AI814" s="179">
        <f t="shared" si="508"/>
        <v>0</v>
      </c>
      <c r="AJ814" s="177">
        <f t="shared" si="529"/>
        <v>0</v>
      </c>
      <c r="AK814" s="178">
        <f t="shared" si="509"/>
        <v>0</v>
      </c>
      <c r="AL814" s="177">
        <f t="shared" si="530"/>
        <v>0</v>
      </c>
      <c r="AM814" s="178">
        <f t="shared" si="510"/>
        <v>0</v>
      </c>
      <c r="AN814" s="220">
        <f t="shared" si="531"/>
        <v>0</v>
      </c>
      <c r="AO814" s="117">
        <f t="shared" si="511"/>
        <v>0</v>
      </c>
    </row>
    <row r="815" spans="1:41" s="65" customFormat="1" ht="15" customHeight="1">
      <c r="A815" s="66">
        <v>29</v>
      </c>
      <c r="B815" s="42">
        <v>26610529</v>
      </c>
      <c r="C815" s="43" t="s">
        <v>722</v>
      </c>
      <c r="D815" s="74">
        <v>15</v>
      </c>
      <c r="E815" s="75">
        <v>0.18</v>
      </c>
      <c r="F815" s="55"/>
      <c r="G815" s="75"/>
      <c r="H815" s="63">
        <v>681.84177601040301</v>
      </c>
      <c r="I815" s="63">
        <v>702.29702929071516</v>
      </c>
      <c r="J815" s="64">
        <v>877.87128661339386</v>
      </c>
      <c r="K815" s="243">
        <f t="shared" si="497"/>
        <v>0</v>
      </c>
      <c r="L815" s="238"/>
      <c r="M815" s="72">
        <v>500</v>
      </c>
      <c r="N815" s="175">
        <f t="shared" si="485"/>
        <v>0</v>
      </c>
      <c r="O815" s="178">
        <f t="shared" si="498"/>
        <v>0</v>
      </c>
      <c r="P815" s="177">
        <f t="shared" si="486"/>
        <v>0</v>
      </c>
      <c r="Q815" s="178">
        <f t="shared" si="499"/>
        <v>0</v>
      </c>
      <c r="R815" s="177">
        <f t="shared" si="486"/>
        <v>0</v>
      </c>
      <c r="S815" s="178">
        <f t="shared" si="500"/>
        <v>0</v>
      </c>
      <c r="T815" s="177">
        <f t="shared" si="522"/>
        <v>0</v>
      </c>
      <c r="U815" s="179">
        <f t="shared" si="501"/>
        <v>0</v>
      </c>
      <c r="V815" s="177">
        <f t="shared" si="523"/>
        <v>0</v>
      </c>
      <c r="W815" s="178">
        <f t="shared" si="502"/>
        <v>0</v>
      </c>
      <c r="X815" s="177">
        <f t="shared" si="524"/>
        <v>0</v>
      </c>
      <c r="Y815" s="178">
        <f t="shared" si="503"/>
        <v>0</v>
      </c>
      <c r="Z815" s="177">
        <f t="shared" si="525"/>
        <v>0</v>
      </c>
      <c r="AA815" s="178">
        <f t="shared" si="504"/>
        <v>0</v>
      </c>
      <c r="AB815" s="177">
        <f t="shared" si="526"/>
        <v>0</v>
      </c>
      <c r="AC815" s="178">
        <f t="shared" si="505"/>
        <v>0</v>
      </c>
      <c r="AD815" s="177">
        <f t="shared" si="527"/>
        <v>0</v>
      </c>
      <c r="AE815" s="179">
        <f t="shared" si="506"/>
        <v>0</v>
      </c>
      <c r="AF815" s="177">
        <f t="shared" si="527"/>
        <v>0</v>
      </c>
      <c r="AG815" s="178">
        <f t="shared" si="507"/>
        <v>0</v>
      </c>
      <c r="AH815" s="220">
        <f t="shared" si="528"/>
        <v>0</v>
      </c>
      <c r="AI815" s="179">
        <f t="shared" si="508"/>
        <v>0</v>
      </c>
      <c r="AJ815" s="177">
        <f t="shared" si="529"/>
        <v>0</v>
      </c>
      <c r="AK815" s="178">
        <f t="shared" si="509"/>
        <v>0</v>
      </c>
      <c r="AL815" s="177">
        <f t="shared" si="530"/>
        <v>0</v>
      </c>
      <c r="AM815" s="178">
        <f t="shared" si="510"/>
        <v>0</v>
      </c>
      <c r="AN815" s="220">
        <f t="shared" si="531"/>
        <v>0</v>
      </c>
      <c r="AO815" s="117">
        <f t="shared" si="511"/>
        <v>0</v>
      </c>
    </row>
    <row r="816" spans="1:41" s="65" customFormat="1" ht="15" customHeight="1">
      <c r="A816" s="66">
        <v>30</v>
      </c>
      <c r="B816" s="42">
        <v>26610530</v>
      </c>
      <c r="C816" s="43" t="s">
        <v>723</v>
      </c>
      <c r="D816" s="74">
        <v>20</v>
      </c>
      <c r="E816" s="75">
        <v>0.18</v>
      </c>
      <c r="F816" s="55"/>
      <c r="G816" s="75"/>
      <c r="H816" s="63">
        <v>824.48523383745851</v>
      </c>
      <c r="I816" s="63">
        <v>849.21979085258226</v>
      </c>
      <c r="J816" s="64">
        <v>1061.5247385657278</v>
      </c>
      <c r="K816" s="243">
        <f t="shared" si="497"/>
        <v>0</v>
      </c>
      <c r="L816" s="238"/>
      <c r="M816" s="72">
        <v>500</v>
      </c>
      <c r="N816" s="175">
        <f t="shared" si="485"/>
        <v>0</v>
      </c>
      <c r="O816" s="178">
        <f t="shared" si="498"/>
        <v>0</v>
      </c>
      <c r="P816" s="177">
        <f t="shared" si="486"/>
        <v>0</v>
      </c>
      <c r="Q816" s="178">
        <f t="shared" si="499"/>
        <v>0</v>
      </c>
      <c r="R816" s="177">
        <f t="shared" si="486"/>
        <v>0</v>
      </c>
      <c r="S816" s="178">
        <f t="shared" si="500"/>
        <v>0</v>
      </c>
      <c r="T816" s="177">
        <f t="shared" si="522"/>
        <v>0</v>
      </c>
      <c r="U816" s="179">
        <f t="shared" si="501"/>
        <v>0</v>
      </c>
      <c r="V816" s="177">
        <f t="shared" si="523"/>
        <v>0</v>
      </c>
      <c r="W816" s="178">
        <f t="shared" si="502"/>
        <v>0</v>
      </c>
      <c r="X816" s="177">
        <f t="shared" si="524"/>
        <v>0</v>
      </c>
      <c r="Y816" s="178">
        <f t="shared" si="503"/>
        <v>0</v>
      </c>
      <c r="Z816" s="177">
        <f t="shared" si="525"/>
        <v>0</v>
      </c>
      <c r="AA816" s="178">
        <f t="shared" si="504"/>
        <v>0</v>
      </c>
      <c r="AB816" s="177">
        <f t="shared" si="526"/>
        <v>0</v>
      </c>
      <c r="AC816" s="178">
        <f t="shared" si="505"/>
        <v>0</v>
      </c>
      <c r="AD816" s="177">
        <f t="shared" si="527"/>
        <v>0</v>
      </c>
      <c r="AE816" s="179">
        <f t="shared" si="506"/>
        <v>0</v>
      </c>
      <c r="AF816" s="177">
        <f t="shared" si="527"/>
        <v>0</v>
      </c>
      <c r="AG816" s="178">
        <f t="shared" si="507"/>
        <v>0</v>
      </c>
      <c r="AH816" s="220">
        <f t="shared" si="528"/>
        <v>0</v>
      </c>
      <c r="AI816" s="179">
        <f t="shared" si="508"/>
        <v>0</v>
      </c>
      <c r="AJ816" s="177">
        <f t="shared" si="529"/>
        <v>0</v>
      </c>
      <c r="AK816" s="178">
        <f t="shared" si="509"/>
        <v>0</v>
      </c>
      <c r="AL816" s="177">
        <f t="shared" si="530"/>
        <v>0</v>
      </c>
      <c r="AM816" s="178">
        <f t="shared" si="510"/>
        <v>0</v>
      </c>
      <c r="AN816" s="220">
        <f t="shared" si="531"/>
        <v>0</v>
      </c>
      <c r="AO816" s="117">
        <f t="shared" si="511"/>
        <v>0</v>
      </c>
    </row>
    <row r="817" spans="1:41" s="65" customFormat="1" ht="15" customHeight="1">
      <c r="A817" s="66">
        <v>31</v>
      </c>
      <c r="B817" s="42">
        <v>26610531</v>
      </c>
      <c r="C817" s="43" t="s">
        <v>724</v>
      </c>
      <c r="D817" s="74">
        <v>30</v>
      </c>
      <c r="E817" s="75">
        <v>0.18</v>
      </c>
      <c r="F817" s="55"/>
      <c r="G817" s="75"/>
      <c r="H817" s="63">
        <v>1210.6887309151457</v>
      </c>
      <c r="I817" s="63">
        <v>1247.0093928426002</v>
      </c>
      <c r="J817" s="64">
        <v>1558.76174105325</v>
      </c>
      <c r="K817" s="243">
        <f t="shared" si="497"/>
        <v>0</v>
      </c>
      <c r="L817" s="238"/>
      <c r="M817" s="72">
        <v>500</v>
      </c>
      <c r="N817" s="175">
        <f t="shared" si="485"/>
        <v>0</v>
      </c>
      <c r="O817" s="178">
        <f t="shared" si="498"/>
        <v>0</v>
      </c>
      <c r="P817" s="177">
        <f t="shared" si="486"/>
        <v>0</v>
      </c>
      <c r="Q817" s="178">
        <f t="shared" si="499"/>
        <v>0</v>
      </c>
      <c r="R817" s="177">
        <f t="shared" si="486"/>
        <v>0</v>
      </c>
      <c r="S817" s="178">
        <f t="shared" si="500"/>
        <v>0</v>
      </c>
      <c r="T817" s="177">
        <f t="shared" si="522"/>
        <v>0</v>
      </c>
      <c r="U817" s="179">
        <f t="shared" si="501"/>
        <v>0</v>
      </c>
      <c r="V817" s="177">
        <f t="shared" si="523"/>
        <v>0</v>
      </c>
      <c r="W817" s="178">
        <f t="shared" si="502"/>
        <v>0</v>
      </c>
      <c r="X817" s="177">
        <f t="shared" si="524"/>
        <v>0</v>
      </c>
      <c r="Y817" s="178">
        <f t="shared" si="503"/>
        <v>0</v>
      </c>
      <c r="Z817" s="177">
        <f t="shared" si="525"/>
        <v>0</v>
      </c>
      <c r="AA817" s="178">
        <f t="shared" si="504"/>
        <v>0</v>
      </c>
      <c r="AB817" s="177">
        <f t="shared" si="526"/>
        <v>0</v>
      </c>
      <c r="AC817" s="178">
        <f t="shared" si="505"/>
        <v>0</v>
      </c>
      <c r="AD817" s="177">
        <f t="shared" si="527"/>
        <v>0</v>
      </c>
      <c r="AE817" s="179">
        <f t="shared" si="506"/>
        <v>0</v>
      </c>
      <c r="AF817" s="177">
        <f t="shared" si="527"/>
        <v>0</v>
      </c>
      <c r="AG817" s="178">
        <f t="shared" si="507"/>
        <v>0</v>
      </c>
      <c r="AH817" s="220">
        <f t="shared" si="528"/>
        <v>0</v>
      </c>
      <c r="AI817" s="179">
        <f t="shared" si="508"/>
        <v>0</v>
      </c>
      <c r="AJ817" s="177">
        <f t="shared" si="529"/>
        <v>0</v>
      </c>
      <c r="AK817" s="178">
        <f t="shared" si="509"/>
        <v>0</v>
      </c>
      <c r="AL817" s="177">
        <f t="shared" si="530"/>
        <v>0</v>
      </c>
      <c r="AM817" s="178">
        <f t="shared" si="510"/>
        <v>0</v>
      </c>
      <c r="AN817" s="220">
        <f t="shared" si="531"/>
        <v>0</v>
      </c>
      <c r="AO817" s="117">
        <f t="shared" si="511"/>
        <v>0</v>
      </c>
    </row>
    <row r="818" spans="1:41" s="65" customFormat="1" ht="15" customHeight="1" thickBot="1">
      <c r="A818" s="107">
        <v>32</v>
      </c>
      <c r="B818" s="44">
        <v>26610532</v>
      </c>
      <c r="C818" s="45" t="s">
        <v>725</v>
      </c>
      <c r="D818" s="76">
        <v>50</v>
      </c>
      <c r="E818" s="77">
        <v>0.18</v>
      </c>
      <c r="F818" s="57"/>
      <c r="G818" s="77"/>
      <c r="H818" s="70">
        <v>1987.6674289579148</v>
      </c>
      <c r="I818" s="70">
        <v>2047.2974518266524</v>
      </c>
      <c r="J818" s="71">
        <v>2559.1218147833151</v>
      </c>
      <c r="K818" s="246">
        <f t="shared" si="497"/>
        <v>0</v>
      </c>
      <c r="L818" s="240"/>
      <c r="M818" s="73">
        <v>300</v>
      </c>
      <c r="N818" s="180">
        <f t="shared" si="485"/>
        <v>0</v>
      </c>
      <c r="O818" s="178">
        <f t="shared" si="498"/>
        <v>0</v>
      </c>
      <c r="P818" s="177">
        <f t="shared" si="486"/>
        <v>0</v>
      </c>
      <c r="Q818" s="178">
        <f t="shared" si="499"/>
        <v>0</v>
      </c>
      <c r="R818" s="177">
        <f t="shared" si="486"/>
        <v>0</v>
      </c>
      <c r="S818" s="178">
        <f t="shared" si="500"/>
        <v>0</v>
      </c>
      <c r="T818" s="177">
        <f t="shared" si="522"/>
        <v>0</v>
      </c>
      <c r="U818" s="179">
        <f t="shared" si="501"/>
        <v>0</v>
      </c>
      <c r="V818" s="177">
        <f t="shared" si="523"/>
        <v>0</v>
      </c>
      <c r="W818" s="178">
        <f t="shared" si="502"/>
        <v>0</v>
      </c>
      <c r="X818" s="177">
        <f t="shared" si="524"/>
        <v>0</v>
      </c>
      <c r="Y818" s="178">
        <f t="shared" si="503"/>
        <v>0</v>
      </c>
      <c r="Z818" s="177">
        <f t="shared" si="525"/>
        <v>0</v>
      </c>
      <c r="AA818" s="178">
        <f t="shared" si="504"/>
        <v>0</v>
      </c>
      <c r="AB818" s="177">
        <f t="shared" si="526"/>
        <v>0</v>
      </c>
      <c r="AC818" s="178">
        <f t="shared" si="505"/>
        <v>0</v>
      </c>
      <c r="AD818" s="177">
        <f t="shared" si="527"/>
        <v>0</v>
      </c>
      <c r="AE818" s="179">
        <f t="shared" si="506"/>
        <v>0</v>
      </c>
      <c r="AF818" s="177">
        <f t="shared" si="527"/>
        <v>0</v>
      </c>
      <c r="AG818" s="178">
        <f t="shared" si="507"/>
        <v>0</v>
      </c>
      <c r="AH818" s="220">
        <f t="shared" si="528"/>
        <v>0</v>
      </c>
      <c r="AI818" s="179">
        <f t="shared" si="508"/>
        <v>0</v>
      </c>
      <c r="AJ818" s="177">
        <f t="shared" si="529"/>
        <v>0</v>
      </c>
      <c r="AK818" s="178">
        <f t="shared" si="509"/>
        <v>0</v>
      </c>
      <c r="AL818" s="177">
        <f t="shared" si="530"/>
        <v>0</v>
      </c>
      <c r="AM818" s="178">
        <f t="shared" si="510"/>
        <v>0</v>
      </c>
      <c r="AN818" s="220">
        <f t="shared" si="531"/>
        <v>0</v>
      </c>
      <c r="AO818" s="117">
        <f t="shared" si="511"/>
        <v>0</v>
      </c>
    </row>
    <row r="819" spans="1:41" s="139" customFormat="1" ht="15" customHeight="1" thickTop="1">
      <c r="A819" s="151" t="s">
        <v>777</v>
      </c>
      <c r="B819" s="129"/>
      <c r="C819" s="130"/>
      <c r="D819" s="131"/>
      <c r="E819" s="132"/>
      <c r="F819" s="133"/>
      <c r="G819" s="134"/>
      <c r="H819" s="135"/>
      <c r="I819" s="135"/>
      <c r="J819" s="135"/>
      <c r="K819" s="245"/>
      <c r="L819" s="136"/>
      <c r="M819" s="184"/>
      <c r="N819" s="209"/>
      <c r="O819" s="185"/>
      <c r="P819" s="187"/>
      <c r="Q819" s="185"/>
      <c r="R819" s="187"/>
      <c r="S819" s="185"/>
      <c r="T819" s="187"/>
      <c r="U819" s="136"/>
      <c r="V819" s="187"/>
      <c r="W819" s="185"/>
      <c r="X819" s="187"/>
      <c r="Y819" s="185"/>
      <c r="Z819" s="187"/>
      <c r="AA819" s="185"/>
      <c r="AB819" s="187"/>
      <c r="AC819" s="185"/>
      <c r="AD819" s="187"/>
      <c r="AE819" s="136"/>
      <c r="AF819" s="226"/>
      <c r="AG819" s="210"/>
      <c r="AH819" s="209"/>
      <c r="AI819" s="136"/>
      <c r="AJ819" s="226"/>
      <c r="AK819" s="210">
        <f t="shared" si="509"/>
        <v>0</v>
      </c>
      <c r="AL819" s="226"/>
      <c r="AM819" s="210">
        <f t="shared" si="510"/>
        <v>0</v>
      </c>
      <c r="AN819" s="209"/>
      <c r="AO819" s="138">
        <f t="shared" si="511"/>
        <v>0</v>
      </c>
    </row>
    <row r="820" spans="1:41" s="65" customFormat="1" ht="15" customHeight="1">
      <c r="A820" s="164" t="s">
        <v>750</v>
      </c>
      <c r="B820" s="165"/>
      <c r="C820" s="165"/>
      <c r="D820" s="165"/>
      <c r="E820" s="165"/>
      <c r="F820" s="165"/>
      <c r="G820" s="165"/>
      <c r="H820" s="165"/>
      <c r="I820" s="165"/>
      <c r="J820" s="165"/>
      <c r="K820" s="251"/>
      <c r="L820" s="165"/>
      <c r="M820" s="166"/>
      <c r="N820" s="208"/>
      <c r="O820" s="178"/>
      <c r="P820" s="177"/>
      <c r="Q820" s="178"/>
      <c r="R820" s="177"/>
      <c r="S820" s="178"/>
      <c r="T820" s="177"/>
      <c r="U820" s="179"/>
      <c r="V820" s="177"/>
      <c r="W820" s="178"/>
      <c r="X820" s="177"/>
      <c r="Y820" s="178"/>
      <c r="Z820" s="177"/>
      <c r="AA820" s="178"/>
      <c r="AB820" s="177"/>
      <c r="AC820" s="178"/>
      <c r="AD820" s="177"/>
      <c r="AE820" s="179"/>
      <c r="AF820" s="177"/>
      <c r="AG820" s="178"/>
      <c r="AH820" s="220"/>
      <c r="AI820" s="179"/>
      <c r="AJ820" s="177"/>
      <c r="AK820" s="178">
        <f t="shared" si="509"/>
        <v>0</v>
      </c>
      <c r="AL820" s="177"/>
      <c r="AM820" s="178">
        <f t="shared" si="510"/>
        <v>0</v>
      </c>
      <c r="AN820" s="220"/>
      <c r="AO820" s="117">
        <f t="shared" si="511"/>
        <v>0</v>
      </c>
    </row>
    <row r="821" spans="1:41" s="65" customFormat="1" ht="15" customHeight="1">
      <c r="A821" s="60">
        <v>1</v>
      </c>
      <c r="B821" s="40">
        <v>26607001</v>
      </c>
      <c r="C821" s="41" t="s">
        <v>694</v>
      </c>
      <c r="D821" s="78">
        <v>7</v>
      </c>
      <c r="E821" s="79">
        <v>0.32</v>
      </c>
      <c r="F821" s="106"/>
      <c r="G821" s="79"/>
      <c r="H821" s="82">
        <v>929.919425504326</v>
      </c>
      <c r="I821" s="82">
        <v>957.81700826945575</v>
      </c>
      <c r="J821" s="83">
        <v>1197.2712603368195</v>
      </c>
      <c r="K821" s="242">
        <f t="shared" si="497"/>
        <v>0</v>
      </c>
      <c r="L821" s="237"/>
      <c r="M821" s="84">
        <v>500</v>
      </c>
      <c r="N821" s="175">
        <f t="shared" si="485"/>
        <v>0</v>
      </c>
      <c r="O821" s="178">
        <f t="shared" si="498"/>
        <v>0</v>
      </c>
      <c r="P821" s="177">
        <f t="shared" si="486"/>
        <v>0</v>
      </c>
      <c r="Q821" s="178">
        <f t="shared" si="499"/>
        <v>0</v>
      </c>
      <c r="R821" s="177">
        <f t="shared" si="486"/>
        <v>0</v>
      </c>
      <c r="S821" s="178">
        <f t="shared" si="500"/>
        <v>0</v>
      </c>
      <c r="T821" s="177">
        <f t="shared" ref="T821:T836" si="532">U821/1.1</f>
        <v>0</v>
      </c>
      <c r="U821" s="179">
        <f t="shared" si="501"/>
        <v>0</v>
      </c>
      <c r="V821" s="177">
        <f t="shared" ref="V821:V836" si="533">W821/1.1</f>
        <v>0</v>
      </c>
      <c r="W821" s="178">
        <f t="shared" si="502"/>
        <v>0</v>
      </c>
      <c r="X821" s="177">
        <f t="shared" ref="X821:X836" si="534">Y821/1.1</f>
        <v>0</v>
      </c>
      <c r="Y821" s="178">
        <f t="shared" si="503"/>
        <v>0</v>
      </c>
      <c r="Z821" s="177">
        <f t="shared" ref="Z821:Z836" si="535">AA821/1.1</f>
        <v>0</v>
      </c>
      <c r="AA821" s="178">
        <f t="shared" si="504"/>
        <v>0</v>
      </c>
      <c r="AB821" s="177">
        <f t="shared" ref="AB821:AB836" si="536">AC821/1.1</f>
        <v>0</v>
      </c>
      <c r="AC821" s="178">
        <f t="shared" si="505"/>
        <v>0</v>
      </c>
      <c r="AD821" s="177">
        <f t="shared" ref="AD821:AF836" si="537">AE821/1.1</f>
        <v>0</v>
      </c>
      <c r="AE821" s="179">
        <f t="shared" si="506"/>
        <v>0</v>
      </c>
      <c r="AF821" s="177">
        <f t="shared" si="537"/>
        <v>0</v>
      </c>
      <c r="AG821" s="178">
        <f t="shared" si="507"/>
        <v>0</v>
      </c>
      <c r="AH821" s="220">
        <f t="shared" ref="AH821:AH836" si="538">AI821/1.1</f>
        <v>0</v>
      </c>
      <c r="AI821" s="179">
        <f t="shared" si="508"/>
        <v>0</v>
      </c>
      <c r="AJ821" s="177">
        <f t="shared" ref="AJ821:AJ836" si="539">AK821/1.1</f>
        <v>0</v>
      </c>
      <c r="AK821" s="178">
        <f t="shared" si="509"/>
        <v>0</v>
      </c>
      <c r="AL821" s="177">
        <f t="shared" ref="AL821:AL836" si="540">AM821/1.1</f>
        <v>0</v>
      </c>
      <c r="AM821" s="178">
        <f t="shared" si="510"/>
        <v>0</v>
      </c>
      <c r="AN821" s="220">
        <f t="shared" ref="AN821:AN836" si="541">AO821/1.1</f>
        <v>0</v>
      </c>
      <c r="AO821" s="117">
        <f t="shared" si="511"/>
        <v>0</v>
      </c>
    </row>
    <row r="822" spans="1:41" s="65" customFormat="1" ht="15" customHeight="1">
      <c r="A822" s="60">
        <v>2</v>
      </c>
      <c r="B822" s="40">
        <v>26607002</v>
      </c>
      <c r="C822" s="41" t="s">
        <v>695</v>
      </c>
      <c r="D822" s="78">
        <v>10</v>
      </c>
      <c r="E822" s="79">
        <v>0.18</v>
      </c>
      <c r="F822" s="106"/>
      <c r="G822" s="79"/>
      <c r="H822" s="82">
        <v>486.34978210074325</v>
      </c>
      <c r="I822" s="82">
        <v>500.94027556376557</v>
      </c>
      <c r="J822" s="83">
        <v>626.17534445470687</v>
      </c>
      <c r="K822" s="242">
        <f t="shared" si="497"/>
        <v>0</v>
      </c>
      <c r="L822" s="237"/>
      <c r="M822" s="84">
        <v>500</v>
      </c>
      <c r="N822" s="175">
        <f t="shared" si="485"/>
        <v>0</v>
      </c>
      <c r="O822" s="178">
        <f t="shared" si="498"/>
        <v>0</v>
      </c>
      <c r="P822" s="177">
        <f t="shared" si="486"/>
        <v>0</v>
      </c>
      <c r="Q822" s="178">
        <f t="shared" si="499"/>
        <v>0</v>
      </c>
      <c r="R822" s="177">
        <f t="shared" si="486"/>
        <v>0</v>
      </c>
      <c r="S822" s="178">
        <f t="shared" si="500"/>
        <v>0</v>
      </c>
      <c r="T822" s="177">
        <f t="shared" si="532"/>
        <v>0</v>
      </c>
      <c r="U822" s="179">
        <f t="shared" si="501"/>
        <v>0</v>
      </c>
      <c r="V822" s="177">
        <f t="shared" si="533"/>
        <v>0</v>
      </c>
      <c r="W822" s="178">
        <f t="shared" si="502"/>
        <v>0</v>
      </c>
      <c r="X822" s="177">
        <f t="shared" si="534"/>
        <v>0</v>
      </c>
      <c r="Y822" s="178">
        <f t="shared" si="503"/>
        <v>0</v>
      </c>
      <c r="Z822" s="177">
        <f t="shared" si="535"/>
        <v>0</v>
      </c>
      <c r="AA822" s="178">
        <f t="shared" si="504"/>
        <v>0</v>
      </c>
      <c r="AB822" s="177">
        <f t="shared" si="536"/>
        <v>0</v>
      </c>
      <c r="AC822" s="178">
        <f t="shared" si="505"/>
        <v>0</v>
      </c>
      <c r="AD822" s="177">
        <f t="shared" si="537"/>
        <v>0</v>
      </c>
      <c r="AE822" s="179">
        <f t="shared" si="506"/>
        <v>0</v>
      </c>
      <c r="AF822" s="177">
        <f t="shared" si="537"/>
        <v>0</v>
      </c>
      <c r="AG822" s="178">
        <f t="shared" si="507"/>
        <v>0</v>
      </c>
      <c r="AH822" s="220">
        <f t="shared" si="538"/>
        <v>0</v>
      </c>
      <c r="AI822" s="179">
        <f t="shared" si="508"/>
        <v>0</v>
      </c>
      <c r="AJ822" s="177">
        <f t="shared" si="539"/>
        <v>0</v>
      </c>
      <c r="AK822" s="178">
        <f t="shared" si="509"/>
        <v>0</v>
      </c>
      <c r="AL822" s="177">
        <f t="shared" si="540"/>
        <v>0</v>
      </c>
      <c r="AM822" s="178">
        <f t="shared" si="510"/>
        <v>0</v>
      </c>
      <c r="AN822" s="220">
        <f t="shared" si="541"/>
        <v>0</v>
      </c>
      <c r="AO822" s="117">
        <f t="shared" si="511"/>
        <v>0</v>
      </c>
    </row>
    <row r="823" spans="1:41" s="65" customFormat="1" ht="15" customHeight="1">
      <c r="A823" s="60">
        <v>3</v>
      </c>
      <c r="B823" s="40">
        <v>26607003</v>
      </c>
      <c r="C823" s="41" t="s">
        <v>696</v>
      </c>
      <c r="D823" s="78">
        <v>12</v>
      </c>
      <c r="E823" s="79">
        <v>0.18</v>
      </c>
      <c r="F823" s="106"/>
      <c r="G823" s="79"/>
      <c r="H823" s="82">
        <v>557.81284989145161</v>
      </c>
      <c r="I823" s="82">
        <v>574.54723538819519</v>
      </c>
      <c r="J823" s="83">
        <v>718.18404423524396</v>
      </c>
      <c r="K823" s="242">
        <f t="shared" si="497"/>
        <v>0</v>
      </c>
      <c r="L823" s="237"/>
      <c r="M823" s="84">
        <v>500</v>
      </c>
      <c r="N823" s="175">
        <f t="shared" ref="N823:N854" si="542">O823/1.1</f>
        <v>0</v>
      </c>
      <c r="O823" s="178">
        <f t="shared" si="498"/>
        <v>0</v>
      </c>
      <c r="P823" s="177">
        <f t="shared" ref="P823:P836" si="543">Q823/1.1</f>
        <v>0</v>
      </c>
      <c r="Q823" s="178">
        <f t="shared" si="499"/>
        <v>0</v>
      </c>
      <c r="R823" s="177">
        <f t="shared" ref="R823:R836" si="544">S823/1.1</f>
        <v>0</v>
      </c>
      <c r="S823" s="178">
        <f t="shared" si="500"/>
        <v>0</v>
      </c>
      <c r="T823" s="177">
        <f t="shared" si="532"/>
        <v>0</v>
      </c>
      <c r="U823" s="179">
        <f t="shared" si="501"/>
        <v>0</v>
      </c>
      <c r="V823" s="177">
        <f t="shared" si="533"/>
        <v>0</v>
      </c>
      <c r="W823" s="178">
        <f t="shared" si="502"/>
        <v>0</v>
      </c>
      <c r="X823" s="177">
        <f t="shared" si="534"/>
        <v>0</v>
      </c>
      <c r="Y823" s="178">
        <f t="shared" si="503"/>
        <v>0</v>
      </c>
      <c r="Z823" s="177">
        <f t="shared" si="535"/>
        <v>0</v>
      </c>
      <c r="AA823" s="178">
        <f t="shared" si="504"/>
        <v>0</v>
      </c>
      <c r="AB823" s="177">
        <f t="shared" si="536"/>
        <v>0</v>
      </c>
      <c r="AC823" s="178">
        <f t="shared" si="505"/>
        <v>0</v>
      </c>
      <c r="AD823" s="177">
        <f t="shared" si="537"/>
        <v>0</v>
      </c>
      <c r="AE823" s="179">
        <f t="shared" si="506"/>
        <v>0</v>
      </c>
      <c r="AF823" s="177">
        <f t="shared" si="537"/>
        <v>0</v>
      </c>
      <c r="AG823" s="178">
        <f t="shared" si="507"/>
        <v>0</v>
      </c>
      <c r="AH823" s="220">
        <f t="shared" si="538"/>
        <v>0</v>
      </c>
      <c r="AI823" s="179">
        <f t="shared" si="508"/>
        <v>0</v>
      </c>
      <c r="AJ823" s="177">
        <f t="shared" si="539"/>
        <v>0</v>
      </c>
      <c r="AK823" s="178">
        <f t="shared" si="509"/>
        <v>0</v>
      </c>
      <c r="AL823" s="177">
        <f t="shared" si="540"/>
        <v>0</v>
      </c>
      <c r="AM823" s="178">
        <f t="shared" si="510"/>
        <v>0</v>
      </c>
      <c r="AN823" s="220">
        <f t="shared" si="541"/>
        <v>0</v>
      </c>
      <c r="AO823" s="117">
        <f t="shared" si="511"/>
        <v>0</v>
      </c>
    </row>
    <row r="824" spans="1:41" s="65" customFormat="1" ht="15" customHeight="1">
      <c r="A824" s="60">
        <v>4</v>
      </c>
      <c r="B824" s="40">
        <v>26607004</v>
      </c>
      <c r="C824" s="41" t="s">
        <v>697</v>
      </c>
      <c r="D824" s="78">
        <v>16</v>
      </c>
      <c r="E824" s="79">
        <v>0.18</v>
      </c>
      <c r="F824" s="106"/>
      <c r="G824" s="79"/>
      <c r="H824" s="82">
        <v>703.56941831342328</v>
      </c>
      <c r="I824" s="82">
        <v>724.67650086282595</v>
      </c>
      <c r="J824" s="83">
        <v>905.8456260785324</v>
      </c>
      <c r="K824" s="242">
        <f t="shared" si="497"/>
        <v>0</v>
      </c>
      <c r="L824" s="237"/>
      <c r="M824" s="84">
        <v>500</v>
      </c>
      <c r="N824" s="175">
        <f t="shared" si="542"/>
        <v>0</v>
      </c>
      <c r="O824" s="178">
        <f t="shared" si="498"/>
        <v>0</v>
      </c>
      <c r="P824" s="177">
        <f t="shared" si="543"/>
        <v>0</v>
      </c>
      <c r="Q824" s="178">
        <f t="shared" si="499"/>
        <v>0</v>
      </c>
      <c r="R824" s="177">
        <f t="shared" si="544"/>
        <v>0</v>
      </c>
      <c r="S824" s="178">
        <f t="shared" si="500"/>
        <v>0</v>
      </c>
      <c r="T824" s="177">
        <f t="shared" si="532"/>
        <v>0</v>
      </c>
      <c r="U824" s="179">
        <f t="shared" si="501"/>
        <v>0</v>
      </c>
      <c r="V824" s="177">
        <f t="shared" si="533"/>
        <v>0</v>
      </c>
      <c r="W824" s="178">
        <f t="shared" si="502"/>
        <v>0</v>
      </c>
      <c r="X824" s="177">
        <f t="shared" si="534"/>
        <v>0</v>
      </c>
      <c r="Y824" s="178">
        <f t="shared" si="503"/>
        <v>0</v>
      </c>
      <c r="Z824" s="177">
        <f t="shared" si="535"/>
        <v>0</v>
      </c>
      <c r="AA824" s="178">
        <f t="shared" si="504"/>
        <v>0</v>
      </c>
      <c r="AB824" s="177">
        <f t="shared" si="536"/>
        <v>0</v>
      </c>
      <c r="AC824" s="178">
        <f t="shared" si="505"/>
        <v>0</v>
      </c>
      <c r="AD824" s="177">
        <f t="shared" si="537"/>
        <v>0</v>
      </c>
      <c r="AE824" s="179">
        <f t="shared" si="506"/>
        <v>0</v>
      </c>
      <c r="AF824" s="177">
        <f t="shared" si="537"/>
        <v>0</v>
      </c>
      <c r="AG824" s="178">
        <f t="shared" si="507"/>
        <v>0</v>
      </c>
      <c r="AH824" s="220">
        <f t="shared" si="538"/>
        <v>0</v>
      </c>
      <c r="AI824" s="179">
        <f t="shared" si="508"/>
        <v>0</v>
      </c>
      <c r="AJ824" s="177">
        <f t="shared" si="539"/>
        <v>0</v>
      </c>
      <c r="AK824" s="178">
        <f t="shared" si="509"/>
        <v>0</v>
      </c>
      <c r="AL824" s="177">
        <f t="shared" si="540"/>
        <v>0</v>
      </c>
      <c r="AM824" s="178">
        <f t="shared" si="510"/>
        <v>0</v>
      </c>
      <c r="AN824" s="220">
        <f t="shared" si="541"/>
        <v>0</v>
      </c>
      <c r="AO824" s="117">
        <f t="shared" si="511"/>
        <v>0</v>
      </c>
    </row>
    <row r="825" spans="1:41" s="65" customFormat="1" ht="15" customHeight="1">
      <c r="A825" s="60">
        <v>5</v>
      </c>
      <c r="B825" s="40">
        <v>26607005</v>
      </c>
      <c r="C825" s="41" t="s">
        <v>698</v>
      </c>
      <c r="D825" s="78">
        <v>18</v>
      </c>
      <c r="E825" s="79">
        <v>0.18</v>
      </c>
      <c r="F825" s="106"/>
      <c r="G825" s="79"/>
      <c r="H825" s="82">
        <v>775.38629020920098</v>
      </c>
      <c r="I825" s="82">
        <v>798.64787891547701</v>
      </c>
      <c r="J825" s="83">
        <v>998.30984864434618</v>
      </c>
      <c r="K825" s="242">
        <f t="shared" si="497"/>
        <v>0</v>
      </c>
      <c r="L825" s="237"/>
      <c r="M825" s="84">
        <v>500</v>
      </c>
      <c r="N825" s="175">
        <f t="shared" si="542"/>
        <v>0</v>
      </c>
      <c r="O825" s="178">
        <f t="shared" si="498"/>
        <v>0</v>
      </c>
      <c r="P825" s="177">
        <f t="shared" si="543"/>
        <v>0</v>
      </c>
      <c r="Q825" s="178">
        <f t="shared" si="499"/>
        <v>0</v>
      </c>
      <c r="R825" s="177">
        <f t="shared" si="544"/>
        <v>0</v>
      </c>
      <c r="S825" s="178">
        <f t="shared" si="500"/>
        <v>0</v>
      </c>
      <c r="T825" s="177">
        <f t="shared" si="532"/>
        <v>0</v>
      </c>
      <c r="U825" s="179">
        <f t="shared" si="501"/>
        <v>0</v>
      </c>
      <c r="V825" s="177">
        <f t="shared" si="533"/>
        <v>0</v>
      </c>
      <c r="W825" s="178">
        <f t="shared" si="502"/>
        <v>0</v>
      </c>
      <c r="X825" s="177">
        <f t="shared" si="534"/>
        <v>0</v>
      </c>
      <c r="Y825" s="178">
        <f t="shared" si="503"/>
        <v>0</v>
      </c>
      <c r="Z825" s="177">
        <f t="shared" si="535"/>
        <v>0</v>
      </c>
      <c r="AA825" s="178">
        <f t="shared" si="504"/>
        <v>0</v>
      </c>
      <c r="AB825" s="177">
        <f t="shared" si="536"/>
        <v>0</v>
      </c>
      <c r="AC825" s="178">
        <f t="shared" si="505"/>
        <v>0</v>
      </c>
      <c r="AD825" s="177">
        <f t="shared" si="537"/>
        <v>0</v>
      </c>
      <c r="AE825" s="179">
        <f t="shared" si="506"/>
        <v>0</v>
      </c>
      <c r="AF825" s="177">
        <f t="shared" si="537"/>
        <v>0</v>
      </c>
      <c r="AG825" s="178">
        <f t="shared" si="507"/>
        <v>0</v>
      </c>
      <c r="AH825" s="220">
        <f t="shared" si="538"/>
        <v>0</v>
      </c>
      <c r="AI825" s="179">
        <f t="shared" si="508"/>
        <v>0</v>
      </c>
      <c r="AJ825" s="177">
        <f t="shared" si="539"/>
        <v>0</v>
      </c>
      <c r="AK825" s="178">
        <f t="shared" si="509"/>
        <v>0</v>
      </c>
      <c r="AL825" s="177">
        <f t="shared" si="540"/>
        <v>0</v>
      </c>
      <c r="AM825" s="178">
        <f t="shared" si="510"/>
        <v>0</v>
      </c>
      <c r="AN825" s="220">
        <f t="shared" si="541"/>
        <v>0</v>
      </c>
      <c r="AO825" s="117">
        <f t="shared" si="511"/>
        <v>0</v>
      </c>
    </row>
    <row r="826" spans="1:41" s="65" customFormat="1" ht="15" customHeight="1">
      <c r="A826" s="60">
        <v>6</v>
      </c>
      <c r="B826" s="40">
        <v>26607006</v>
      </c>
      <c r="C826" s="41" t="s">
        <v>699</v>
      </c>
      <c r="D826" s="78">
        <v>20</v>
      </c>
      <c r="E826" s="79">
        <v>0.18</v>
      </c>
      <c r="F826" s="106"/>
      <c r="G826" s="79"/>
      <c r="H826" s="82">
        <v>858.66309828340354</v>
      </c>
      <c r="I826" s="82">
        <v>884.42299123190571</v>
      </c>
      <c r="J826" s="83">
        <v>1105.5287390398821</v>
      </c>
      <c r="K826" s="242">
        <f t="shared" si="497"/>
        <v>0</v>
      </c>
      <c r="L826" s="237"/>
      <c r="M826" s="84">
        <v>500</v>
      </c>
      <c r="N826" s="175">
        <f t="shared" si="542"/>
        <v>0</v>
      </c>
      <c r="O826" s="178">
        <f t="shared" si="498"/>
        <v>0</v>
      </c>
      <c r="P826" s="177">
        <f t="shared" si="543"/>
        <v>0</v>
      </c>
      <c r="Q826" s="178">
        <f t="shared" si="499"/>
        <v>0</v>
      </c>
      <c r="R826" s="177">
        <f t="shared" si="544"/>
        <v>0</v>
      </c>
      <c r="S826" s="178">
        <f t="shared" si="500"/>
        <v>0</v>
      </c>
      <c r="T826" s="177">
        <f t="shared" si="532"/>
        <v>0</v>
      </c>
      <c r="U826" s="179">
        <f t="shared" si="501"/>
        <v>0</v>
      </c>
      <c r="V826" s="177">
        <f t="shared" si="533"/>
        <v>0</v>
      </c>
      <c r="W826" s="178">
        <f t="shared" si="502"/>
        <v>0</v>
      </c>
      <c r="X826" s="177">
        <f t="shared" si="534"/>
        <v>0</v>
      </c>
      <c r="Y826" s="178">
        <f t="shared" si="503"/>
        <v>0</v>
      </c>
      <c r="Z826" s="177">
        <f t="shared" si="535"/>
        <v>0</v>
      </c>
      <c r="AA826" s="178">
        <f t="shared" si="504"/>
        <v>0</v>
      </c>
      <c r="AB826" s="177">
        <f t="shared" si="536"/>
        <v>0</v>
      </c>
      <c r="AC826" s="178">
        <f t="shared" si="505"/>
        <v>0</v>
      </c>
      <c r="AD826" s="177">
        <f t="shared" si="537"/>
        <v>0</v>
      </c>
      <c r="AE826" s="179">
        <f t="shared" si="506"/>
        <v>0</v>
      </c>
      <c r="AF826" s="177">
        <f t="shared" si="537"/>
        <v>0</v>
      </c>
      <c r="AG826" s="178">
        <f t="shared" si="507"/>
        <v>0</v>
      </c>
      <c r="AH826" s="220">
        <f t="shared" si="538"/>
        <v>0</v>
      </c>
      <c r="AI826" s="179">
        <f t="shared" si="508"/>
        <v>0</v>
      </c>
      <c r="AJ826" s="177">
        <f t="shared" si="539"/>
        <v>0</v>
      </c>
      <c r="AK826" s="178">
        <f t="shared" si="509"/>
        <v>0</v>
      </c>
      <c r="AL826" s="177">
        <f t="shared" si="540"/>
        <v>0</v>
      </c>
      <c r="AM826" s="178">
        <f t="shared" si="510"/>
        <v>0</v>
      </c>
      <c r="AN826" s="220">
        <f t="shared" si="541"/>
        <v>0</v>
      </c>
      <c r="AO826" s="117">
        <f t="shared" si="511"/>
        <v>0</v>
      </c>
    </row>
    <row r="827" spans="1:41" s="65" customFormat="1" ht="15" customHeight="1">
      <c r="A827" s="60">
        <v>7</v>
      </c>
      <c r="B827" s="40">
        <v>26607007</v>
      </c>
      <c r="C827" s="41" t="s">
        <v>700</v>
      </c>
      <c r="D827" s="78">
        <v>21</v>
      </c>
      <c r="E827" s="79">
        <v>0.18</v>
      </c>
      <c r="F827" s="106"/>
      <c r="G827" s="79"/>
      <c r="H827" s="82">
        <v>896.73153423129224</v>
      </c>
      <c r="I827" s="82">
        <v>923.63348025823109</v>
      </c>
      <c r="J827" s="83">
        <v>1154.5418503227888</v>
      </c>
      <c r="K827" s="242">
        <f t="shared" si="497"/>
        <v>0</v>
      </c>
      <c r="L827" s="237"/>
      <c r="M827" s="84">
        <v>500</v>
      </c>
      <c r="N827" s="175">
        <f t="shared" si="542"/>
        <v>0</v>
      </c>
      <c r="O827" s="178">
        <f t="shared" si="498"/>
        <v>0</v>
      </c>
      <c r="P827" s="177">
        <f t="shared" si="543"/>
        <v>0</v>
      </c>
      <c r="Q827" s="178">
        <f t="shared" si="499"/>
        <v>0</v>
      </c>
      <c r="R827" s="177">
        <f t="shared" si="544"/>
        <v>0</v>
      </c>
      <c r="S827" s="178">
        <f t="shared" si="500"/>
        <v>0</v>
      </c>
      <c r="T827" s="177">
        <f t="shared" si="532"/>
        <v>0</v>
      </c>
      <c r="U827" s="179">
        <f t="shared" si="501"/>
        <v>0</v>
      </c>
      <c r="V827" s="177">
        <f t="shared" si="533"/>
        <v>0</v>
      </c>
      <c r="W827" s="178">
        <f t="shared" si="502"/>
        <v>0</v>
      </c>
      <c r="X827" s="177">
        <f t="shared" si="534"/>
        <v>0</v>
      </c>
      <c r="Y827" s="178">
        <f t="shared" si="503"/>
        <v>0</v>
      </c>
      <c r="Z827" s="177">
        <f t="shared" si="535"/>
        <v>0</v>
      </c>
      <c r="AA827" s="178">
        <f t="shared" si="504"/>
        <v>0</v>
      </c>
      <c r="AB827" s="177">
        <f t="shared" si="536"/>
        <v>0</v>
      </c>
      <c r="AC827" s="178">
        <f t="shared" si="505"/>
        <v>0</v>
      </c>
      <c r="AD827" s="177">
        <f t="shared" si="537"/>
        <v>0</v>
      </c>
      <c r="AE827" s="179">
        <f t="shared" si="506"/>
        <v>0</v>
      </c>
      <c r="AF827" s="177">
        <f t="shared" si="537"/>
        <v>0</v>
      </c>
      <c r="AG827" s="178">
        <f t="shared" si="507"/>
        <v>0</v>
      </c>
      <c r="AH827" s="220">
        <f t="shared" si="538"/>
        <v>0</v>
      </c>
      <c r="AI827" s="179">
        <f t="shared" si="508"/>
        <v>0</v>
      </c>
      <c r="AJ827" s="177">
        <f t="shared" si="539"/>
        <v>0</v>
      </c>
      <c r="AK827" s="178">
        <f t="shared" si="509"/>
        <v>0</v>
      </c>
      <c r="AL827" s="177">
        <f t="shared" si="540"/>
        <v>0</v>
      </c>
      <c r="AM827" s="178">
        <f t="shared" si="510"/>
        <v>0</v>
      </c>
      <c r="AN827" s="220">
        <f t="shared" si="541"/>
        <v>0</v>
      </c>
      <c r="AO827" s="117">
        <f t="shared" si="511"/>
        <v>0</v>
      </c>
    </row>
    <row r="828" spans="1:41" s="65" customFormat="1" ht="15" customHeight="1">
      <c r="A828" s="60">
        <v>8</v>
      </c>
      <c r="B828" s="40">
        <v>26607008</v>
      </c>
      <c r="C828" s="41" t="s">
        <v>701</v>
      </c>
      <c r="D828" s="78">
        <v>27</v>
      </c>
      <c r="E828" s="79">
        <v>0.18</v>
      </c>
      <c r="F828" s="106"/>
      <c r="G828" s="79"/>
      <c r="H828" s="82">
        <v>1139.0041802338819</v>
      </c>
      <c r="I828" s="82">
        <v>1173.1743056408984</v>
      </c>
      <c r="J828" s="83">
        <v>1466.4678820511228</v>
      </c>
      <c r="K828" s="242">
        <f t="shared" si="497"/>
        <v>0</v>
      </c>
      <c r="L828" s="237"/>
      <c r="M828" s="84">
        <v>500</v>
      </c>
      <c r="N828" s="175">
        <f t="shared" si="542"/>
        <v>0</v>
      </c>
      <c r="O828" s="178">
        <f t="shared" si="498"/>
        <v>0</v>
      </c>
      <c r="P828" s="177">
        <f t="shared" si="543"/>
        <v>0</v>
      </c>
      <c r="Q828" s="178">
        <f t="shared" si="499"/>
        <v>0</v>
      </c>
      <c r="R828" s="177">
        <f t="shared" si="544"/>
        <v>0</v>
      </c>
      <c r="S828" s="178">
        <f t="shared" si="500"/>
        <v>0</v>
      </c>
      <c r="T828" s="177">
        <f t="shared" si="532"/>
        <v>0</v>
      </c>
      <c r="U828" s="179">
        <f t="shared" si="501"/>
        <v>0</v>
      </c>
      <c r="V828" s="177">
        <f t="shared" si="533"/>
        <v>0</v>
      </c>
      <c r="W828" s="178">
        <f t="shared" si="502"/>
        <v>0</v>
      </c>
      <c r="X828" s="177">
        <f t="shared" si="534"/>
        <v>0</v>
      </c>
      <c r="Y828" s="178">
        <f t="shared" si="503"/>
        <v>0</v>
      </c>
      <c r="Z828" s="177">
        <f t="shared" si="535"/>
        <v>0</v>
      </c>
      <c r="AA828" s="178">
        <f t="shared" si="504"/>
        <v>0</v>
      </c>
      <c r="AB828" s="177">
        <f t="shared" si="536"/>
        <v>0</v>
      </c>
      <c r="AC828" s="178">
        <f t="shared" si="505"/>
        <v>0</v>
      </c>
      <c r="AD828" s="177">
        <f t="shared" si="537"/>
        <v>0</v>
      </c>
      <c r="AE828" s="179">
        <f t="shared" si="506"/>
        <v>0</v>
      </c>
      <c r="AF828" s="177">
        <f t="shared" si="537"/>
        <v>0</v>
      </c>
      <c r="AG828" s="178">
        <f t="shared" si="507"/>
        <v>0</v>
      </c>
      <c r="AH828" s="220">
        <f t="shared" si="538"/>
        <v>0</v>
      </c>
      <c r="AI828" s="179">
        <f t="shared" si="508"/>
        <v>0</v>
      </c>
      <c r="AJ828" s="177">
        <f t="shared" si="539"/>
        <v>0</v>
      </c>
      <c r="AK828" s="178">
        <f t="shared" si="509"/>
        <v>0</v>
      </c>
      <c r="AL828" s="177">
        <f t="shared" si="540"/>
        <v>0</v>
      </c>
      <c r="AM828" s="178">
        <f t="shared" si="510"/>
        <v>0</v>
      </c>
      <c r="AN828" s="220">
        <f t="shared" si="541"/>
        <v>0</v>
      </c>
      <c r="AO828" s="117">
        <f t="shared" si="511"/>
        <v>0</v>
      </c>
    </row>
    <row r="829" spans="1:41" s="65" customFormat="1" ht="15" customHeight="1">
      <c r="A829" s="60">
        <v>9</v>
      </c>
      <c r="B829" s="40">
        <v>26607009</v>
      </c>
      <c r="C829" s="41" t="s">
        <v>702</v>
      </c>
      <c r="D829" s="78">
        <v>30</v>
      </c>
      <c r="E829" s="79">
        <v>0.18</v>
      </c>
      <c r="F829" s="106"/>
      <c r="G829" s="79"/>
      <c r="H829" s="82">
        <v>1246.9894257873955</v>
      </c>
      <c r="I829" s="82">
        <v>1284.3991085610173</v>
      </c>
      <c r="J829" s="83">
        <v>1605.4988857012715</v>
      </c>
      <c r="K829" s="242">
        <f t="shared" si="497"/>
        <v>0</v>
      </c>
      <c r="L829" s="237"/>
      <c r="M829" s="84">
        <v>500</v>
      </c>
      <c r="N829" s="175">
        <f t="shared" si="542"/>
        <v>0</v>
      </c>
      <c r="O829" s="178">
        <f t="shared" si="498"/>
        <v>0</v>
      </c>
      <c r="P829" s="177">
        <f t="shared" si="543"/>
        <v>0</v>
      </c>
      <c r="Q829" s="178">
        <f t="shared" si="499"/>
        <v>0</v>
      </c>
      <c r="R829" s="177">
        <f t="shared" si="544"/>
        <v>0</v>
      </c>
      <c r="S829" s="178">
        <f t="shared" si="500"/>
        <v>0</v>
      </c>
      <c r="T829" s="177">
        <f t="shared" si="532"/>
        <v>0</v>
      </c>
      <c r="U829" s="179">
        <f t="shared" si="501"/>
        <v>0</v>
      </c>
      <c r="V829" s="177">
        <f t="shared" si="533"/>
        <v>0</v>
      </c>
      <c r="W829" s="178">
        <f t="shared" si="502"/>
        <v>0</v>
      </c>
      <c r="X829" s="177">
        <f t="shared" si="534"/>
        <v>0</v>
      </c>
      <c r="Y829" s="178">
        <f t="shared" si="503"/>
        <v>0</v>
      </c>
      <c r="Z829" s="177">
        <f t="shared" si="535"/>
        <v>0</v>
      </c>
      <c r="AA829" s="178">
        <f t="shared" si="504"/>
        <v>0</v>
      </c>
      <c r="AB829" s="177">
        <f t="shared" si="536"/>
        <v>0</v>
      </c>
      <c r="AC829" s="178">
        <f t="shared" si="505"/>
        <v>0</v>
      </c>
      <c r="AD829" s="177">
        <f t="shared" si="537"/>
        <v>0</v>
      </c>
      <c r="AE829" s="179">
        <f t="shared" si="506"/>
        <v>0</v>
      </c>
      <c r="AF829" s="177">
        <f t="shared" si="537"/>
        <v>0</v>
      </c>
      <c r="AG829" s="178">
        <f t="shared" si="507"/>
        <v>0</v>
      </c>
      <c r="AH829" s="220">
        <f t="shared" si="538"/>
        <v>0</v>
      </c>
      <c r="AI829" s="179">
        <f t="shared" si="508"/>
        <v>0</v>
      </c>
      <c r="AJ829" s="177">
        <f t="shared" si="539"/>
        <v>0</v>
      </c>
      <c r="AK829" s="178">
        <f t="shared" si="509"/>
        <v>0</v>
      </c>
      <c r="AL829" s="177">
        <f t="shared" si="540"/>
        <v>0</v>
      </c>
      <c r="AM829" s="178">
        <f t="shared" si="510"/>
        <v>0</v>
      </c>
      <c r="AN829" s="220">
        <f t="shared" si="541"/>
        <v>0</v>
      </c>
      <c r="AO829" s="117">
        <f t="shared" si="511"/>
        <v>0</v>
      </c>
    </row>
    <row r="830" spans="1:41" s="65" customFormat="1" ht="15" customHeight="1">
      <c r="A830" s="60">
        <v>10</v>
      </c>
      <c r="B830" s="40">
        <v>26607010</v>
      </c>
      <c r="C830" s="41" t="s">
        <v>703</v>
      </c>
      <c r="D830" s="78">
        <v>50</v>
      </c>
      <c r="E830" s="79">
        <v>0.18</v>
      </c>
      <c r="F830" s="106"/>
      <c r="G830" s="79"/>
      <c r="H830" s="82">
        <v>2011.847893207291</v>
      </c>
      <c r="I830" s="82">
        <v>2072.20333000351</v>
      </c>
      <c r="J830" s="83">
        <v>2590.2541625043873</v>
      </c>
      <c r="K830" s="242">
        <f t="shared" si="497"/>
        <v>0</v>
      </c>
      <c r="L830" s="237"/>
      <c r="M830" s="84">
        <v>300</v>
      </c>
      <c r="N830" s="175">
        <f t="shared" si="542"/>
        <v>0</v>
      </c>
      <c r="O830" s="178">
        <f t="shared" si="498"/>
        <v>0</v>
      </c>
      <c r="P830" s="177">
        <f t="shared" si="543"/>
        <v>0</v>
      </c>
      <c r="Q830" s="178">
        <f t="shared" si="499"/>
        <v>0</v>
      </c>
      <c r="R830" s="177">
        <f t="shared" si="544"/>
        <v>0</v>
      </c>
      <c r="S830" s="178">
        <f t="shared" si="500"/>
        <v>0</v>
      </c>
      <c r="T830" s="177">
        <f t="shared" si="532"/>
        <v>0</v>
      </c>
      <c r="U830" s="179">
        <f t="shared" si="501"/>
        <v>0</v>
      </c>
      <c r="V830" s="177">
        <f t="shared" si="533"/>
        <v>0</v>
      </c>
      <c r="W830" s="178">
        <f t="shared" si="502"/>
        <v>0</v>
      </c>
      <c r="X830" s="177">
        <f t="shared" si="534"/>
        <v>0</v>
      </c>
      <c r="Y830" s="178">
        <f t="shared" si="503"/>
        <v>0</v>
      </c>
      <c r="Z830" s="177">
        <f t="shared" si="535"/>
        <v>0</v>
      </c>
      <c r="AA830" s="178">
        <f t="shared" si="504"/>
        <v>0</v>
      </c>
      <c r="AB830" s="177">
        <f t="shared" si="536"/>
        <v>0</v>
      </c>
      <c r="AC830" s="178">
        <f t="shared" si="505"/>
        <v>0</v>
      </c>
      <c r="AD830" s="177">
        <f t="shared" si="537"/>
        <v>0</v>
      </c>
      <c r="AE830" s="179">
        <f t="shared" si="506"/>
        <v>0</v>
      </c>
      <c r="AF830" s="177">
        <f t="shared" si="537"/>
        <v>0</v>
      </c>
      <c r="AG830" s="178">
        <f t="shared" si="507"/>
        <v>0</v>
      </c>
      <c r="AH830" s="220">
        <f t="shared" si="538"/>
        <v>0</v>
      </c>
      <c r="AI830" s="179">
        <f t="shared" si="508"/>
        <v>0</v>
      </c>
      <c r="AJ830" s="177">
        <f t="shared" si="539"/>
        <v>0</v>
      </c>
      <c r="AK830" s="178">
        <f t="shared" si="509"/>
        <v>0</v>
      </c>
      <c r="AL830" s="177">
        <f t="shared" si="540"/>
        <v>0</v>
      </c>
      <c r="AM830" s="178">
        <f t="shared" si="510"/>
        <v>0</v>
      </c>
      <c r="AN830" s="220">
        <f t="shared" si="541"/>
        <v>0</v>
      </c>
      <c r="AO830" s="117">
        <f t="shared" si="511"/>
        <v>0</v>
      </c>
    </row>
    <row r="831" spans="1:41" s="65" customFormat="1" ht="15" customHeight="1">
      <c r="A831" s="60">
        <v>11</v>
      </c>
      <c r="B831" s="40">
        <v>26607011</v>
      </c>
      <c r="C831" s="41" t="s">
        <v>704</v>
      </c>
      <c r="D831" s="78">
        <v>65</v>
      </c>
      <c r="E831" s="79">
        <v>0.2</v>
      </c>
      <c r="F831" s="106"/>
      <c r="G831" s="79"/>
      <c r="H831" s="82">
        <v>3142.2563852787939</v>
      </c>
      <c r="I831" s="82">
        <v>3236.5240768371577</v>
      </c>
      <c r="J831" s="83">
        <v>4045.6550960464469</v>
      </c>
      <c r="K831" s="242">
        <f t="shared" si="497"/>
        <v>0</v>
      </c>
      <c r="L831" s="237"/>
      <c r="M831" s="84">
        <v>200</v>
      </c>
      <c r="N831" s="175">
        <f t="shared" si="542"/>
        <v>0</v>
      </c>
      <c r="O831" s="178">
        <f t="shared" si="498"/>
        <v>0</v>
      </c>
      <c r="P831" s="177">
        <f t="shared" si="543"/>
        <v>0</v>
      </c>
      <c r="Q831" s="178">
        <f t="shared" si="499"/>
        <v>0</v>
      </c>
      <c r="R831" s="177">
        <f t="shared" si="544"/>
        <v>0</v>
      </c>
      <c r="S831" s="178">
        <f t="shared" si="500"/>
        <v>0</v>
      </c>
      <c r="T831" s="177">
        <f t="shared" si="532"/>
        <v>0</v>
      </c>
      <c r="U831" s="179">
        <f t="shared" si="501"/>
        <v>0</v>
      </c>
      <c r="V831" s="177">
        <f t="shared" si="533"/>
        <v>0</v>
      </c>
      <c r="W831" s="178">
        <f t="shared" si="502"/>
        <v>0</v>
      </c>
      <c r="X831" s="177">
        <f t="shared" si="534"/>
        <v>0</v>
      </c>
      <c r="Y831" s="178">
        <f t="shared" si="503"/>
        <v>0</v>
      </c>
      <c r="Z831" s="177">
        <f t="shared" si="535"/>
        <v>0</v>
      </c>
      <c r="AA831" s="178">
        <f t="shared" si="504"/>
        <v>0</v>
      </c>
      <c r="AB831" s="177">
        <f t="shared" si="536"/>
        <v>0</v>
      </c>
      <c r="AC831" s="178">
        <f t="shared" si="505"/>
        <v>0</v>
      </c>
      <c r="AD831" s="177">
        <f t="shared" si="537"/>
        <v>0</v>
      </c>
      <c r="AE831" s="179">
        <f t="shared" si="506"/>
        <v>0</v>
      </c>
      <c r="AF831" s="177">
        <f t="shared" si="537"/>
        <v>0</v>
      </c>
      <c r="AG831" s="178">
        <f t="shared" si="507"/>
        <v>0</v>
      </c>
      <c r="AH831" s="220">
        <f t="shared" si="538"/>
        <v>0</v>
      </c>
      <c r="AI831" s="179">
        <f t="shared" si="508"/>
        <v>0</v>
      </c>
      <c r="AJ831" s="177">
        <f t="shared" si="539"/>
        <v>0</v>
      </c>
      <c r="AK831" s="178">
        <f t="shared" si="509"/>
        <v>0</v>
      </c>
      <c r="AL831" s="177">
        <f t="shared" si="540"/>
        <v>0</v>
      </c>
      <c r="AM831" s="178">
        <f t="shared" si="510"/>
        <v>0</v>
      </c>
      <c r="AN831" s="220">
        <f t="shared" si="541"/>
        <v>0</v>
      </c>
      <c r="AO831" s="117">
        <f t="shared" si="511"/>
        <v>0</v>
      </c>
    </row>
    <row r="832" spans="1:41" s="65" customFormat="1" ht="15" customHeight="1">
      <c r="A832" s="60">
        <v>12</v>
      </c>
      <c r="B832" s="40">
        <v>26607012</v>
      </c>
      <c r="C832" s="41" t="s">
        <v>705</v>
      </c>
      <c r="D832" s="78">
        <v>45</v>
      </c>
      <c r="E832" s="79">
        <v>0.25</v>
      </c>
      <c r="F832" s="106"/>
      <c r="G832" s="79"/>
      <c r="H832" s="82">
        <v>3462.5780166772679</v>
      </c>
      <c r="I832" s="82">
        <v>3566.4553571775859</v>
      </c>
      <c r="J832" s="83">
        <v>4458.0691964719817</v>
      </c>
      <c r="K832" s="242">
        <f t="shared" si="497"/>
        <v>0</v>
      </c>
      <c r="L832" s="237"/>
      <c r="M832" s="84">
        <v>200</v>
      </c>
      <c r="N832" s="175">
        <f t="shared" si="542"/>
        <v>0</v>
      </c>
      <c r="O832" s="178">
        <f t="shared" si="498"/>
        <v>0</v>
      </c>
      <c r="P832" s="177">
        <f t="shared" si="543"/>
        <v>0</v>
      </c>
      <c r="Q832" s="178">
        <f t="shared" si="499"/>
        <v>0</v>
      </c>
      <c r="R832" s="177">
        <f t="shared" si="544"/>
        <v>0</v>
      </c>
      <c r="S832" s="178">
        <f t="shared" si="500"/>
        <v>0</v>
      </c>
      <c r="T832" s="177">
        <f t="shared" si="532"/>
        <v>0</v>
      </c>
      <c r="U832" s="179">
        <f t="shared" si="501"/>
        <v>0</v>
      </c>
      <c r="V832" s="177">
        <f t="shared" si="533"/>
        <v>0</v>
      </c>
      <c r="W832" s="178">
        <f t="shared" si="502"/>
        <v>0</v>
      </c>
      <c r="X832" s="177">
        <f t="shared" si="534"/>
        <v>0</v>
      </c>
      <c r="Y832" s="178">
        <f t="shared" si="503"/>
        <v>0</v>
      </c>
      <c r="Z832" s="177">
        <f t="shared" si="535"/>
        <v>0</v>
      </c>
      <c r="AA832" s="178">
        <f t="shared" si="504"/>
        <v>0</v>
      </c>
      <c r="AB832" s="177">
        <f t="shared" si="536"/>
        <v>0</v>
      </c>
      <c r="AC832" s="178">
        <f t="shared" si="505"/>
        <v>0</v>
      </c>
      <c r="AD832" s="177">
        <f t="shared" si="537"/>
        <v>0</v>
      </c>
      <c r="AE832" s="179">
        <f t="shared" si="506"/>
        <v>0</v>
      </c>
      <c r="AF832" s="177">
        <f t="shared" si="537"/>
        <v>0</v>
      </c>
      <c r="AG832" s="178">
        <f t="shared" si="507"/>
        <v>0</v>
      </c>
      <c r="AH832" s="220">
        <f t="shared" si="538"/>
        <v>0</v>
      </c>
      <c r="AI832" s="179">
        <f t="shared" si="508"/>
        <v>0</v>
      </c>
      <c r="AJ832" s="177">
        <f t="shared" si="539"/>
        <v>0</v>
      </c>
      <c r="AK832" s="178">
        <f t="shared" si="509"/>
        <v>0</v>
      </c>
      <c r="AL832" s="177">
        <f t="shared" si="540"/>
        <v>0</v>
      </c>
      <c r="AM832" s="178">
        <f t="shared" si="510"/>
        <v>0</v>
      </c>
      <c r="AN832" s="220">
        <f t="shared" si="541"/>
        <v>0</v>
      </c>
      <c r="AO832" s="117">
        <f t="shared" si="511"/>
        <v>0</v>
      </c>
    </row>
    <row r="833" spans="1:41" s="65" customFormat="1" ht="15" customHeight="1">
      <c r="A833" s="60">
        <v>13</v>
      </c>
      <c r="B833" s="40">
        <v>26607013</v>
      </c>
      <c r="C833" s="41" t="s">
        <v>706</v>
      </c>
      <c r="D833" s="78">
        <v>50</v>
      </c>
      <c r="E833" s="79">
        <v>0.25</v>
      </c>
      <c r="F833" s="106"/>
      <c r="G833" s="79"/>
      <c r="H833" s="82">
        <v>3807.4247856676584</v>
      </c>
      <c r="I833" s="82">
        <v>3921.6475292376881</v>
      </c>
      <c r="J833" s="83">
        <v>4902.0594115471094</v>
      </c>
      <c r="K833" s="242">
        <f t="shared" si="497"/>
        <v>0</v>
      </c>
      <c r="L833" s="237"/>
      <c r="M833" s="84">
        <v>200</v>
      </c>
      <c r="N833" s="175">
        <f t="shared" si="542"/>
        <v>0</v>
      </c>
      <c r="O833" s="178">
        <f t="shared" si="498"/>
        <v>0</v>
      </c>
      <c r="P833" s="177">
        <f t="shared" si="543"/>
        <v>0</v>
      </c>
      <c r="Q833" s="178">
        <f t="shared" si="499"/>
        <v>0</v>
      </c>
      <c r="R833" s="177">
        <f t="shared" si="544"/>
        <v>0</v>
      </c>
      <c r="S833" s="178">
        <f t="shared" si="500"/>
        <v>0</v>
      </c>
      <c r="T833" s="177">
        <f t="shared" si="532"/>
        <v>0</v>
      </c>
      <c r="U833" s="179">
        <f t="shared" si="501"/>
        <v>0</v>
      </c>
      <c r="V833" s="177">
        <f t="shared" si="533"/>
        <v>0</v>
      </c>
      <c r="W833" s="178">
        <f t="shared" si="502"/>
        <v>0</v>
      </c>
      <c r="X833" s="177">
        <f t="shared" si="534"/>
        <v>0</v>
      </c>
      <c r="Y833" s="178">
        <f t="shared" si="503"/>
        <v>0</v>
      </c>
      <c r="Z833" s="177">
        <f t="shared" si="535"/>
        <v>0</v>
      </c>
      <c r="AA833" s="178">
        <f t="shared" si="504"/>
        <v>0</v>
      </c>
      <c r="AB833" s="177">
        <f t="shared" si="536"/>
        <v>0</v>
      </c>
      <c r="AC833" s="178">
        <f t="shared" si="505"/>
        <v>0</v>
      </c>
      <c r="AD833" s="177">
        <f t="shared" si="537"/>
        <v>0</v>
      </c>
      <c r="AE833" s="179">
        <f t="shared" si="506"/>
        <v>0</v>
      </c>
      <c r="AF833" s="177">
        <f t="shared" si="537"/>
        <v>0</v>
      </c>
      <c r="AG833" s="178">
        <f t="shared" si="507"/>
        <v>0</v>
      </c>
      <c r="AH833" s="220">
        <f t="shared" si="538"/>
        <v>0</v>
      </c>
      <c r="AI833" s="179">
        <f t="shared" si="508"/>
        <v>0</v>
      </c>
      <c r="AJ833" s="177">
        <f t="shared" si="539"/>
        <v>0</v>
      </c>
      <c r="AK833" s="178">
        <f t="shared" si="509"/>
        <v>0</v>
      </c>
      <c r="AL833" s="177">
        <f t="shared" si="540"/>
        <v>0</v>
      </c>
      <c r="AM833" s="178">
        <f t="shared" si="510"/>
        <v>0</v>
      </c>
      <c r="AN833" s="220">
        <f t="shared" si="541"/>
        <v>0</v>
      </c>
      <c r="AO833" s="117">
        <f t="shared" si="511"/>
        <v>0</v>
      </c>
    </row>
    <row r="834" spans="1:41" s="65" customFormat="1" ht="15" customHeight="1">
      <c r="A834" s="60">
        <v>14</v>
      </c>
      <c r="B834" s="42">
        <v>26607014</v>
      </c>
      <c r="C834" s="43" t="s">
        <v>726</v>
      </c>
      <c r="D834" s="74">
        <v>61</v>
      </c>
      <c r="E834" s="75">
        <v>0.25</v>
      </c>
      <c r="F834" s="55"/>
      <c r="G834" s="75"/>
      <c r="H834" s="63">
        <v>4560.0874096974221</v>
      </c>
      <c r="I834" s="63">
        <v>4696.8900319883451</v>
      </c>
      <c r="J834" s="64">
        <v>5871.1125399854309</v>
      </c>
      <c r="K834" s="243">
        <f t="shared" si="497"/>
        <v>0</v>
      </c>
      <c r="L834" s="238"/>
      <c r="M834" s="72">
        <v>200</v>
      </c>
      <c r="N834" s="175">
        <f t="shared" si="542"/>
        <v>0</v>
      </c>
      <c r="O834" s="178">
        <f t="shared" si="498"/>
        <v>0</v>
      </c>
      <c r="P834" s="177">
        <f t="shared" si="543"/>
        <v>0</v>
      </c>
      <c r="Q834" s="178">
        <f t="shared" si="499"/>
        <v>0</v>
      </c>
      <c r="R834" s="177">
        <f t="shared" si="544"/>
        <v>0</v>
      </c>
      <c r="S834" s="178">
        <f t="shared" si="500"/>
        <v>0</v>
      </c>
      <c r="T834" s="177">
        <f t="shared" si="532"/>
        <v>0</v>
      </c>
      <c r="U834" s="179">
        <f t="shared" si="501"/>
        <v>0</v>
      </c>
      <c r="V834" s="177">
        <f t="shared" si="533"/>
        <v>0</v>
      </c>
      <c r="W834" s="178">
        <f t="shared" si="502"/>
        <v>0</v>
      </c>
      <c r="X834" s="177">
        <f t="shared" si="534"/>
        <v>0</v>
      </c>
      <c r="Y834" s="178">
        <f t="shared" si="503"/>
        <v>0</v>
      </c>
      <c r="Z834" s="177">
        <f t="shared" si="535"/>
        <v>0</v>
      </c>
      <c r="AA834" s="178">
        <f t="shared" si="504"/>
        <v>0</v>
      </c>
      <c r="AB834" s="177">
        <f t="shared" si="536"/>
        <v>0</v>
      </c>
      <c r="AC834" s="178">
        <f t="shared" si="505"/>
        <v>0</v>
      </c>
      <c r="AD834" s="177">
        <f t="shared" si="537"/>
        <v>0</v>
      </c>
      <c r="AE834" s="179">
        <f t="shared" si="506"/>
        <v>0</v>
      </c>
      <c r="AF834" s="177">
        <f t="shared" si="537"/>
        <v>0</v>
      </c>
      <c r="AG834" s="178">
        <f t="shared" si="507"/>
        <v>0</v>
      </c>
      <c r="AH834" s="220">
        <f t="shared" si="538"/>
        <v>0</v>
      </c>
      <c r="AI834" s="179">
        <f t="shared" si="508"/>
        <v>0</v>
      </c>
      <c r="AJ834" s="177">
        <f t="shared" si="539"/>
        <v>0</v>
      </c>
      <c r="AK834" s="178">
        <f t="shared" si="509"/>
        <v>0</v>
      </c>
      <c r="AL834" s="177">
        <f t="shared" si="540"/>
        <v>0</v>
      </c>
      <c r="AM834" s="178">
        <f t="shared" si="510"/>
        <v>0</v>
      </c>
      <c r="AN834" s="220">
        <f t="shared" si="541"/>
        <v>0</v>
      </c>
      <c r="AO834" s="117">
        <f t="shared" si="511"/>
        <v>0</v>
      </c>
    </row>
    <row r="835" spans="1:41" s="65" customFormat="1" ht="15" customHeight="1">
      <c r="A835" s="60">
        <v>15</v>
      </c>
      <c r="B835" s="42">
        <v>26607015</v>
      </c>
      <c r="C835" s="43" t="s">
        <v>727</v>
      </c>
      <c r="D835" s="74">
        <v>67</v>
      </c>
      <c r="E835" s="75">
        <v>0.25</v>
      </c>
      <c r="F835" s="55"/>
      <c r="G835" s="75"/>
      <c r="H835" s="63">
        <v>5011.9838180731385</v>
      </c>
      <c r="I835" s="63">
        <v>5162.3433326153327</v>
      </c>
      <c r="J835" s="64">
        <v>6452.9291657691656</v>
      </c>
      <c r="K835" s="243">
        <f t="shared" si="497"/>
        <v>0</v>
      </c>
      <c r="L835" s="238"/>
      <c r="M835" s="72">
        <v>200</v>
      </c>
      <c r="N835" s="175">
        <f t="shared" si="542"/>
        <v>0</v>
      </c>
      <c r="O835" s="178">
        <f t="shared" si="498"/>
        <v>0</v>
      </c>
      <c r="P835" s="177">
        <f t="shared" si="543"/>
        <v>0</v>
      </c>
      <c r="Q835" s="178">
        <f t="shared" si="499"/>
        <v>0</v>
      </c>
      <c r="R835" s="177">
        <f t="shared" si="544"/>
        <v>0</v>
      </c>
      <c r="S835" s="178">
        <f t="shared" si="500"/>
        <v>0</v>
      </c>
      <c r="T835" s="177">
        <f t="shared" si="532"/>
        <v>0</v>
      </c>
      <c r="U835" s="179">
        <f t="shared" si="501"/>
        <v>0</v>
      </c>
      <c r="V835" s="177">
        <f t="shared" si="533"/>
        <v>0</v>
      </c>
      <c r="W835" s="178">
        <f t="shared" si="502"/>
        <v>0</v>
      </c>
      <c r="X835" s="177">
        <f t="shared" si="534"/>
        <v>0</v>
      </c>
      <c r="Y835" s="178">
        <f t="shared" si="503"/>
        <v>0</v>
      </c>
      <c r="Z835" s="177">
        <f t="shared" si="535"/>
        <v>0</v>
      </c>
      <c r="AA835" s="178">
        <f t="shared" si="504"/>
        <v>0</v>
      </c>
      <c r="AB835" s="177">
        <f t="shared" si="536"/>
        <v>0</v>
      </c>
      <c r="AC835" s="178">
        <f t="shared" si="505"/>
        <v>0</v>
      </c>
      <c r="AD835" s="177">
        <f t="shared" si="537"/>
        <v>0</v>
      </c>
      <c r="AE835" s="179">
        <f t="shared" si="506"/>
        <v>0</v>
      </c>
      <c r="AF835" s="177">
        <f t="shared" si="537"/>
        <v>0</v>
      </c>
      <c r="AG835" s="178">
        <f t="shared" si="507"/>
        <v>0</v>
      </c>
      <c r="AH835" s="220">
        <f t="shared" si="538"/>
        <v>0</v>
      </c>
      <c r="AI835" s="179">
        <f t="shared" si="508"/>
        <v>0</v>
      </c>
      <c r="AJ835" s="177">
        <f t="shared" si="539"/>
        <v>0</v>
      </c>
      <c r="AK835" s="178">
        <f t="shared" si="509"/>
        <v>0</v>
      </c>
      <c r="AL835" s="177">
        <f t="shared" si="540"/>
        <v>0</v>
      </c>
      <c r="AM835" s="178">
        <f t="shared" si="510"/>
        <v>0</v>
      </c>
      <c r="AN835" s="220">
        <f t="shared" si="541"/>
        <v>0</v>
      </c>
      <c r="AO835" s="117">
        <f t="shared" si="511"/>
        <v>0</v>
      </c>
    </row>
    <row r="836" spans="1:41" s="65" customFormat="1" ht="15" customHeight="1">
      <c r="A836" s="128">
        <v>16</v>
      </c>
      <c r="B836" s="109">
        <v>26607016</v>
      </c>
      <c r="C836" s="110" t="s">
        <v>728</v>
      </c>
      <c r="D836" s="111">
        <v>65</v>
      </c>
      <c r="E836" s="112">
        <v>0.32</v>
      </c>
      <c r="F836" s="113"/>
      <c r="G836" s="112"/>
      <c r="H836" s="114">
        <v>7736.777578821182</v>
      </c>
      <c r="I836" s="114">
        <v>7968.8809061858174</v>
      </c>
      <c r="J836" s="115">
        <v>9961.1011327322703</v>
      </c>
      <c r="K836" s="244">
        <f t="shared" si="497"/>
        <v>0</v>
      </c>
      <c r="L836" s="239"/>
      <c r="M836" s="116">
        <v>200</v>
      </c>
      <c r="N836" s="175">
        <f t="shared" si="542"/>
        <v>0</v>
      </c>
      <c r="O836" s="178">
        <f t="shared" si="498"/>
        <v>0</v>
      </c>
      <c r="P836" s="177">
        <f t="shared" si="543"/>
        <v>0</v>
      </c>
      <c r="Q836" s="178">
        <f t="shared" si="499"/>
        <v>0</v>
      </c>
      <c r="R836" s="177">
        <f t="shared" si="544"/>
        <v>0</v>
      </c>
      <c r="S836" s="178">
        <f t="shared" si="500"/>
        <v>0</v>
      </c>
      <c r="T836" s="177">
        <f t="shared" si="532"/>
        <v>0</v>
      </c>
      <c r="U836" s="179">
        <f t="shared" si="501"/>
        <v>0</v>
      </c>
      <c r="V836" s="177">
        <f t="shared" si="533"/>
        <v>0</v>
      </c>
      <c r="W836" s="178">
        <f t="shared" si="502"/>
        <v>0</v>
      </c>
      <c r="X836" s="177">
        <f t="shared" si="534"/>
        <v>0</v>
      </c>
      <c r="Y836" s="178">
        <f t="shared" si="503"/>
        <v>0</v>
      </c>
      <c r="Z836" s="177">
        <f t="shared" si="535"/>
        <v>0</v>
      </c>
      <c r="AA836" s="178">
        <f t="shared" si="504"/>
        <v>0</v>
      </c>
      <c r="AB836" s="177">
        <f t="shared" si="536"/>
        <v>0</v>
      </c>
      <c r="AC836" s="178">
        <f t="shared" si="505"/>
        <v>0</v>
      </c>
      <c r="AD836" s="177">
        <f t="shared" si="537"/>
        <v>0</v>
      </c>
      <c r="AE836" s="179">
        <f t="shared" si="506"/>
        <v>0</v>
      </c>
      <c r="AF836" s="177">
        <f t="shared" si="537"/>
        <v>0</v>
      </c>
      <c r="AG836" s="178">
        <f t="shared" si="507"/>
        <v>0</v>
      </c>
      <c r="AH836" s="220">
        <f t="shared" si="538"/>
        <v>0</v>
      </c>
      <c r="AI836" s="179">
        <f t="shared" si="508"/>
        <v>0</v>
      </c>
      <c r="AJ836" s="177">
        <f t="shared" si="539"/>
        <v>0</v>
      </c>
      <c r="AK836" s="178">
        <f t="shared" si="509"/>
        <v>0</v>
      </c>
      <c r="AL836" s="177">
        <f t="shared" si="540"/>
        <v>0</v>
      </c>
      <c r="AM836" s="178">
        <f t="shared" si="510"/>
        <v>0</v>
      </c>
      <c r="AN836" s="220">
        <f t="shared" si="541"/>
        <v>0</v>
      </c>
      <c r="AO836" s="117">
        <f t="shared" si="511"/>
        <v>0</v>
      </c>
    </row>
    <row r="837" spans="1:41" s="65" customFormat="1" ht="15" customHeight="1">
      <c r="A837" s="164" t="s">
        <v>751</v>
      </c>
      <c r="B837" s="165"/>
      <c r="C837" s="165"/>
      <c r="D837" s="165"/>
      <c r="E837" s="165"/>
      <c r="F837" s="165"/>
      <c r="G837" s="165"/>
      <c r="H837" s="165"/>
      <c r="I837" s="165"/>
      <c r="J837" s="165"/>
      <c r="K837" s="251"/>
      <c r="L837" s="165"/>
      <c r="M837" s="166"/>
      <c r="N837" s="208"/>
      <c r="O837" s="178"/>
      <c r="P837" s="177"/>
      <c r="Q837" s="178"/>
      <c r="R837" s="177"/>
      <c r="S837" s="178"/>
      <c r="T837" s="177"/>
      <c r="U837" s="179"/>
      <c r="V837" s="177"/>
      <c r="W837" s="178"/>
      <c r="X837" s="177"/>
      <c r="Y837" s="178"/>
      <c r="Z837" s="177"/>
      <c r="AA837" s="178"/>
      <c r="AB837" s="177"/>
      <c r="AC837" s="178"/>
      <c r="AD837" s="177"/>
      <c r="AE837" s="179"/>
      <c r="AF837" s="177"/>
      <c r="AG837" s="178"/>
      <c r="AH837" s="220"/>
      <c r="AI837" s="179"/>
      <c r="AJ837" s="177"/>
      <c r="AK837" s="178">
        <f t="shared" si="509"/>
        <v>0</v>
      </c>
      <c r="AL837" s="177"/>
      <c r="AM837" s="178">
        <f t="shared" si="510"/>
        <v>0</v>
      </c>
      <c r="AN837" s="220"/>
      <c r="AO837" s="117">
        <f t="shared" si="511"/>
        <v>0</v>
      </c>
    </row>
    <row r="838" spans="1:41" s="65" customFormat="1" ht="15" customHeight="1">
      <c r="A838" s="66">
        <v>17</v>
      </c>
      <c r="B838" s="42">
        <v>26607017</v>
      </c>
      <c r="C838" s="43" t="s">
        <v>710</v>
      </c>
      <c r="D838" s="74">
        <v>15</v>
      </c>
      <c r="E838" s="75">
        <v>0.18</v>
      </c>
      <c r="F838" s="55"/>
      <c r="G838" s="75"/>
      <c r="H838" s="63">
        <v>695.33314902259212</v>
      </c>
      <c r="I838" s="63">
        <v>716.19314349326987</v>
      </c>
      <c r="J838" s="64">
        <v>895.24142936658734</v>
      </c>
      <c r="K838" s="243">
        <f t="shared" si="497"/>
        <v>0</v>
      </c>
      <c r="L838" s="238"/>
      <c r="M838" s="72">
        <v>500</v>
      </c>
      <c r="N838" s="175">
        <f t="shared" si="542"/>
        <v>0</v>
      </c>
      <c r="O838" s="178">
        <f t="shared" si="498"/>
        <v>0</v>
      </c>
      <c r="P838" s="177">
        <f>Q838/1.1</f>
        <v>0</v>
      </c>
      <c r="Q838" s="178">
        <f t="shared" si="499"/>
        <v>0</v>
      </c>
      <c r="R838" s="177">
        <f>S838/1.1</f>
        <v>0</v>
      </c>
      <c r="S838" s="178">
        <f t="shared" si="500"/>
        <v>0</v>
      </c>
      <c r="T838" s="177">
        <f>U838/1.1</f>
        <v>0</v>
      </c>
      <c r="U838" s="179">
        <f t="shared" si="501"/>
        <v>0</v>
      </c>
      <c r="V838" s="177">
        <f>W838/1.1</f>
        <v>0</v>
      </c>
      <c r="W838" s="178">
        <f t="shared" si="502"/>
        <v>0</v>
      </c>
      <c r="X838" s="177">
        <f>Y838/1.1</f>
        <v>0</v>
      </c>
      <c r="Y838" s="178">
        <f t="shared" si="503"/>
        <v>0</v>
      </c>
      <c r="Z838" s="177">
        <f>AA838/1.1</f>
        <v>0</v>
      </c>
      <c r="AA838" s="178">
        <f t="shared" si="504"/>
        <v>0</v>
      </c>
      <c r="AB838" s="177">
        <f>AC838/1.1</f>
        <v>0</v>
      </c>
      <c r="AC838" s="178">
        <f t="shared" si="505"/>
        <v>0</v>
      </c>
      <c r="AD838" s="177">
        <f>AE838/1.1</f>
        <v>0</v>
      </c>
      <c r="AE838" s="179">
        <f t="shared" si="506"/>
        <v>0</v>
      </c>
      <c r="AF838" s="177">
        <f>AG838/1.1</f>
        <v>0</v>
      </c>
      <c r="AG838" s="178">
        <f t="shared" si="507"/>
        <v>0</v>
      </c>
      <c r="AH838" s="220">
        <f>AI838/1.1</f>
        <v>0</v>
      </c>
      <c r="AI838" s="179">
        <f t="shared" si="508"/>
        <v>0</v>
      </c>
      <c r="AJ838" s="177">
        <f>AK838/1.1</f>
        <v>0</v>
      </c>
      <c r="AK838" s="178">
        <f t="shared" si="509"/>
        <v>0</v>
      </c>
      <c r="AL838" s="177">
        <f>AM838/1.1</f>
        <v>0</v>
      </c>
      <c r="AM838" s="178">
        <f t="shared" si="510"/>
        <v>0</v>
      </c>
      <c r="AN838" s="220">
        <f>AO838/1.1</f>
        <v>0</v>
      </c>
      <c r="AO838" s="117">
        <f t="shared" si="511"/>
        <v>0</v>
      </c>
    </row>
    <row r="839" spans="1:41" s="65" customFormat="1" ht="15" customHeight="1">
      <c r="A839" s="66">
        <v>18</v>
      </c>
      <c r="B839" s="42">
        <v>26607018</v>
      </c>
      <c r="C839" s="43" t="s">
        <v>711</v>
      </c>
      <c r="D839" s="74">
        <v>7</v>
      </c>
      <c r="E839" s="75">
        <v>0.26</v>
      </c>
      <c r="F839" s="55"/>
      <c r="G839" s="75"/>
      <c r="H839" s="63">
        <v>677.0107074061367</v>
      </c>
      <c r="I839" s="63">
        <v>697.32102862832085</v>
      </c>
      <c r="J839" s="64">
        <v>871.651285785401</v>
      </c>
      <c r="K839" s="243">
        <f t="shared" si="497"/>
        <v>0</v>
      </c>
      <c r="L839" s="238"/>
      <c r="M839" s="72">
        <v>500</v>
      </c>
      <c r="N839" s="175">
        <f t="shared" si="542"/>
        <v>0</v>
      </c>
      <c r="O839" s="178">
        <f t="shared" si="498"/>
        <v>0</v>
      </c>
      <c r="P839" s="177">
        <f>Q839/1.1</f>
        <v>0</v>
      </c>
      <c r="Q839" s="178">
        <f t="shared" si="499"/>
        <v>0</v>
      </c>
      <c r="R839" s="177">
        <f>S839/1.1</f>
        <v>0</v>
      </c>
      <c r="S839" s="178">
        <f t="shared" si="500"/>
        <v>0</v>
      </c>
      <c r="T839" s="177">
        <f>U839/1.1</f>
        <v>0</v>
      </c>
      <c r="U839" s="179">
        <f t="shared" si="501"/>
        <v>0</v>
      </c>
      <c r="V839" s="177">
        <f>W839/1.1</f>
        <v>0</v>
      </c>
      <c r="W839" s="178">
        <f t="shared" si="502"/>
        <v>0</v>
      </c>
      <c r="X839" s="177">
        <f>Y839/1.1</f>
        <v>0</v>
      </c>
      <c r="Y839" s="178">
        <f t="shared" si="503"/>
        <v>0</v>
      </c>
      <c r="Z839" s="177">
        <f>AA839/1.1</f>
        <v>0</v>
      </c>
      <c r="AA839" s="178">
        <f t="shared" si="504"/>
        <v>0</v>
      </c>
      <c r="AB839" s="177">
        <f>AC839/1.1</f>
        <v>0</v>
      </c>
      <c r="AC839" s="178">
        <f t="shared" si="505"/>
        <v>0</v>
      </c>
      <c r="AD839" s="177">
        <f>AE839/1.1</f>
        <v>0</v>
      </c>
      <c r="AE839" s="179">
        <f t="shared" si="506"/>
        <v>0</v>
      </c>
      <c r="AF839" s="177">
        <f>AG839/1.1</f>
        <v>0</v>
      </c>
      <c r="AG839" s="178">
        <f t="shared" si="507"/>
        <v>0</v>
      </c>
      <c r="AH839" s="220">
        <f>AI839/1.1</f>
        <v>0</v>
      </c>
      <c r="AI839" s="179">
        <f t="shared" si="508"/>
        <v>0</v>
      </c>
      <c r="AJ839" s="177">
        <f>AK839/1.1</f>
        <v>0</v>
      </c>
      <c r="AK839" s="178">
        <f t="shared" si="509"/>
        <v>0</v>
      </c>
      <c r="AL839" s="177">
        <f>AM839/1.1</f>
        <v>0</v>
      </c>
      <c r="AM839" s="178">
        <f t="shared" si="510"/>
        <v>0</v>
      </c>
      <c r="AN839" s="220">
        <f>AO839/1.1</f>
        <v>0</v>
      </c>
      <c r="AO839" s="117">
        <f t="shared" si="511"/>
        <v>0</v>
      </c>
    </row>
    <row r="840" spans="1:41" s="65" customFormat="1" ht="15" customHeight="1">
      <c r="A840" s="66">
        <v>19</v>
      </c>
      <c r="B840" s="42">
        <v>26607019</v>
      </c>
      <c r="C840" s="43" t="s">
        <v>712</v>
      </c>
      <c r="D840" s="74">
        <v>7</v>
      </c>
      <c r="E840" s="75">
        <v>0.32</v>
      </c>
      <c r="F840" s="55"/>
      <c r="G840" s="75"/>
      <c r="H840" s="63">
        <v>908.6004593374048</v>
      </c>
      <c r="I840" s="63">
        <v>935.85847311752696</v>
      </c>
      <c r="J840" s="64">
        <v>1169.8230913969087</v>
      </c>
      <c r="K840" s="243">
        <f t="shared" si="497"/>
        <v>0</v>
      </c>
      <c r="L840" s="238"/>
      <c r="M840" s="72">
        <v>500</v>
      </c>
      <c r="N840" s="175">
        <f t="shared" si="542"/>
        <v>0</v>
      </c>
      <c r="O840" s="178">
        <f t="shared" si="498"/>
        <v>0</v>
      </c>
      <c r="P840" s="177">
        <f>Q840/1.1</f>
        <v>0</v>
      </c>
      <c r="Q840" s="178">
        <f t="shared" si="499"/>
        <v>0</v>
      </c>
      <c r="R840" s="177">
        <f>S840/1.1</f>
        <v>0</v>
      </c>
      <c r="S840" s="178">
        <f t="shared" si="500"/>
        <v>0</v>
      </c>
      <c r="T840" s="177">
        <f>U840/1.1</f>
        <v>0</v>
      </c>
      <c r="U840" s="179">
        <f t="shared" si="501"/>
        <v>0</v>
      </c>
      <c r="V840" s="177">
        <f>W840/1.1</f>
        <v>0</v>
      </c>
      <c r="W840" s="178">
        <f t="shared" si="502"/>
        <v>0</v>
      </c>
      <c r="X840" s="177">
        <f>Y840/1.1</f>
        <v>0</v>
      </c>
      <c r="Y840" s="178">
        <f t="shared" si="503"/>
        <v>0</v>
      </c>
      <c r="Z840" s="177">
        <f>AA840/1.1</f>
        <v>0</v>
      </c>
      <c r="AA840" s="178">
        <f t="shared" si="504"/>
        <v>0</v>
      </c>
      <c r="AB840" s="177">
        <f>AC840/1.1</f>
        <v>0</v>
      </c>
      <c r="AC840" s="178">
        <f t="shared" si="505"/>
        <v>0</v>
      </c>
      <c r="AD840" s="177">
        <f>AE840/1.1</f>
        <v>0</v>
      </c>
      <c r="AE840" s="179">
        <f t="shared" si="506"/>
        <v>0</v>
      </c>
      <c r="AF840" s="177">
        <f>AG840/1.1</f>
        <v>0</v>
      </c>
      <c r="AG840" s="178">
        <f t="shared" si="507"/>
        <v>0</v>
      </c>
      <c r="AH840" s="220">
        <f>AI840/1.1</f>
        <v>0</v>
      </c>
      <c r="AI840" s="179">
        <f t="shared" si="508"/>
        <v>0</v>
      </c>
      <c r="AJ840" s="177">
        <f>AK840/1.1</f>
        <v>0</v>
      </c>
      <c r="AK840" s="178">
        <f t="shared" si="509"/>
        <v>0</v>
      </c>
      <c r="AL840" s="177">
        <f>AM840/1.1</f>
        <v>0</v>
      </c>
      <c r="AM840" s="178">
        <f t="shared" si="510"/>
        <v>0</v>
      </c>
      <c r="AN840" s="220">
        <f>AO840/1.1</f>
        <v>0</v>
      </c>
      <c r="AO840" s="117">
        <f t="shared" si="511"/>
        <v>0</v>
      </c>
    </row>
    <row r="841" spans="1:41" s="65" customFormat="1" ht="15" customHeight="1">
      <c r="A841" s="66">
        <v>20</v>
      </c>
      <c r="B841" s="42">
        <v>26607020</v>
      </c>
      <c r="C841" s="43" t="s">
        <v>713</v>
      </c>
      <c r="D841" s="74">
        <v>41</v>
      </c>
      <c r="E841" s="75">
        <v>0.32</v>
      </c>
      <c r="F841" s="55"/>
      <c r="G841" s="75"/>
      <c r="H841" s="63">
        <v>4937.5194847206158</v>
      </c>
      <c r="I841" s="63">
        <v>5085.6450692622348</v>
      </c>
      <c r="J841" s="64">
        <v>6357.0563365777934</v>
      </c>
      <c r="K841" s="243">
        <f t="shared" si="497"/>
        <v>0</v>
      </c>
      <c r="L841" s="238"/>
      <c r="M841" s="72">
        <v>200</v>
      </c>
      <c r="N841" s="175">
        <f t="shared" si="542"/>
        <v>0</v>
      </c>
      <c r="O841" s="178">
        <f t="shared" si="498"/>
        <v>0</v>
      </c>
      <c r="P841" s="177">
        <f>Q841/1.1</f>
        <v>0</v>
      </c>
      <c r="Q841" s="178">
        <f t="shared" si="499"/>
        <v>0</v>
      </c>
      <c r="R841" s="177">
        <f>S841/1.1</f>
        <v>0</v>
      </c>
      <c r="S841" s="178">
        <f t="shared" si="500"/>
        <v>0</v>
      </c>
      <c r="T841" s="177">
        <f>U841/1.1</f>
        <v>0</v>
      </c>
      <c r="U841" s="179">
        <f t="shared" si="501"/>
        <v>0</v>
      </c>
      <c r="V841" s="177">
        <f>W841/1.1</f>
        <v>0</v>
      </c>
      <c r="W841" s="178">
        <f t="shared" si="502"/>
        <v>0</v>
      </c>
      <c r="X841" s="177">
        <f>Y841/1.1</f>
        <v>0</v>
      </c>
      <c r="Y841" s="178">
        <f t="shared" si="503"/>
        <v>0</v>
      </c>
      <c r="Z841" s="177">
        <f>AA841/1.1</f>
        <v>0</v>
      </c>
      <c r="AA841" s="178">
        <f t="shared" si="504"/>
        <v>0</v>
      </c>
      <c r="AB841" s="177">
        <f>AC841/1.1</f>
        <v>0</v>
      </c>
      <c r="AC841" s="178">
        <f t="shared" si="505"/>
        <v>0</v>
      </c>
      <c r="AD841" s="177">
        <f>AE841/1.1</f>
        <v>0</v>
      </c>
      <c r="AE841" s="179">
        <f t="shared" si="506"/>
        <v>0</v>
      </c>
      <c r="AF841" s="177">
        <f>AG841/1.1</f>
        <v>0</v>
      </c>
      <c r="AG841" s="178">
        <f t="shared" si="507"/>
        <v>0</v>
      </c>
      <c r="AH841" s="220">
        <f>AI841/1.1</f>
        <v>0</v>
      </c>
      <c r="AI841" s="179">
        <f t="shared" si="508"/>
        <v>0</v>
      </c>
      <c r="AJ841" s="177">
        <f>AK841/1.1</f>
        <v>0</v>
      </c>
      <c r="AK841" s="178">
        <f t="shared" si="509"/>
        <v>0</v>
      </c>
      <c r="AL841" s="177">
        <f>AM841/1.1</f>
        <v>0</v>
      </c>
      <c r="AM841" s="178">
        <f t="shared" si="510"/>
        <v>0</v>
      </c>
      <c r="AN841" s="220">
        <f>AO841/1.1</f>
        <v>0</v>
      </c>
      <c r="AO841" s="117">
        <f t="shared" si="511"/>
        <v>0</v>
      </c>
    </row>
    <row r="842" spans="1:41" s="65" customFormat="1" ht="15" customHeight="1">
      <c r="A842" s="108">
        <v>21</v>
      </c>
      <c r="B842" s="109">
        <v>26607021</v>
      </c>
      <c r="C842" s="110" t="s">
        <v>714</v>
      </c>
      <c r="D842" s="111">
        <v>65</v>
      </c>
      <c r="E842" s="112">
        <v>0.32</v>
      </c>
      <c r="F842" s="113"/>
      <c r="G842" s="112"/>
      <c r="H842" s="114">
        <v>7797.9953876564687</v>
      </c>
      <c r="I842" s="114">
        <v>8031.9352492861626</v>
      </c>
      <c r="J842" s="115">
        <v>10039.919061607703</v>
      </c>
      <c r="K842" s="244">
        <f t="shared" si="497"/>
        <v>0</v>
      </c>
      <c r="L842" s="239"/>
      <c r="M842" s="116">
        <v>200</v>
      </c>
      <c r="N842" s="175">
        <f t="shared" si="542"/>
        <v>0</v>
      </c>
      <c r="O842" s="178">
        <f t="shared" si="498"/>
        <v>0</v>
      </c>
      <c r="P842" s="177">
        <f>Q842/1.1</f>
        <v>0</v>
      </c>
      <c r="Q842" s="178">
        <f t="shared" si="499"/>
        <v>0</v>
      </c>
      <c r="R842" s="177">
        <f>S842/1.1</f>
        <v>0</v>
      </c>
      <c r="S842" s="178">
        <f t="shared" si="500"/>
        <v>0</v>
      </c>
      <c r="T842" s="177">
        <f>U842/1.1</f>
        <v>0</v>
      </c>
      <c r="U842" s="179">
        <f t="shared" si="501"/>
        <v>0</v>
      </c>
      <c r="V842" s="177">
        <f>W842/1.1</f>
        <v>0</v>
      </c>
      <c r="W842" s="178">
        <f t="shared" si="502"/>
        <v>0</v>
      </c>
      <c r="X842" s="177">
        <f>Y842/1.1</f>
        <v>0</v>
      </c>
      <c r="Y842" s="178">
        <f t="shared" si="503"/>
        <v>0</v>
      </c>
      <c r="Z842" s="177">
        <f>AA842/1.1</f>
        <v>0</v>
      </c>
      <c r="AA842" s="178">
        <f t="shared" si="504"/>
        <v>0</v>
      </c>
      <c r="AB842" s="177">
        <f>AC842/1.1</f>
        <v>0</v>
      </c>
      <c r="AC842" s="178">
        <f t="shared" si="505"/>
        <v>0</v>
      </c>
      <c r="AD842" s="177">
        <f>AE842/1.1</f>
        <v>0</v>
      </c>
      <c r="AE842" s="179">
        <f t="shared" si="506"/>
        <v>0</v>
      </c>
      <c r="AF842" s="177">
        <f>AG842/1.1</f>
        <v>0</v>
      </c>
      <c r="AG842" s="178">
        <f t="shared" si="507"/>
        <v>0</v>
      </c>
      <c r="AH842" s="220">
        <f>AI842/1.1</f>
        <v>0</v>
      </c>
      <c r="AI842" s="179">
        <f t="shared" si="508"/>
        <v>0</v>
      </c>
      <c r="AJ842" s="177">
        <f>AK842/1.1</f>
        <v>0</v>
      </c>
      <c r="AK842" s="178">
        <f t="shared" si="509"/>
        <v>0</v>
      </c>
      <c r="AL842" s="177">
        <f>AM842/1.1</f>
        <v>0</v>
      </c>
      <c r="AM842" s="178">
        <f t="shared" si="510"/>
        <v>0</v>
      </c>
      <c r="AN842" s="220">
        <f>AO842/1.1</f>
        <v>0</v>
      </c>
      <c r="AO842" s="117">
        <f t="shared" si="511"/>
        <v>0</v>
      </c>
    </row>
    <row r="843" spans="1:41" s="65" customFormat="1" ht="15" customHeight="1">
      <c r="A843" s="164" t="s">
        <v>752</v>
      </c>
      <c r="B843" s="165"/>
      <c r="C843" s="165"/>
      <c r="D843" s="165"/>
      <c r="E843" s="165"/>
      <c r="F843" s="165"/>
      <c r="G843" s="165"/>
      <c r="H843" s="165"/>
      <c r="I843" s="165"/>
      <c r="J843" s="165"/>
      <c r="K843" s="251"/>
      <c r="L843" s="165"/>
      <c r="M843" s="166"/>
      <c r="N843" s="175"/>
      <c r="O843" s="178"/>
      <c r="P843" s="177"/>
      <c r="Q843" s="178"/>
      <c r="R843" s="177"/>
      <c r="S843" s="178"/>
      <c r="T843" s="177"/>
      <c r="U843" s="179"/>
      <c r="V843" s="177"/>
      <c r="W843" s="178"/>
      <c r="X843" s="177"/>
      <c r="Y843" s="178"/>
      <c r="Z843" s="177"/>
      <c r="AA843" s="178"/>
      <c r="AB843" s="177"/>
      <c r="AC843" s="178"/>
      <c r="AD843" s="177"/>
      <c r="AE843" s="179"/>
      <c r="AF843" s="177"/>
      <c r="AG843" s="178"/>
      <c r="AH843" s="220"/>
      <c r="AI843" s="179"/>
      <c r="AJ843" s="177"/>
      <c r="AK843" s="178">
        <f t="shared" si="509"/>
        <v>0</v>
      </c>
      <c r="AL843" s="177"/>
      <c r="AM843" s="178">
        <f t="shared" si="510"/>
        <v>0</v>
      </c>
      <c r="AN843" s="220"/>
      <c r="AO843" s="117">
        <f t="shared" si="511"/>
        <v>0</v>
      </c>
    </row>
    <row r="844" spans="1:41" s="65" customFormat="1" ht="15" customHeight="1">
      <c r="A844" s="66">
        <v>22</v>
      </c>
      <c r="B844" s="42">
        <v>26607022</v>
      </c>
      <c r="C844" s="43" t="s">
        <v>715</v>
      </c>
      <c r="D844" s="74">
        <v>9</v>
      </c>
      <c r="E844" s="75">
        <v>0.13500000000000001</v>
      </c>
      <c r="F844" s="55"/>
      <c r="G844" s="75"/>
      <c r="H844" s="63">
        <v>275.61135406178062</v>
      </c>
      <c r="I844" s="63">
        <v>283.87969468363406</v>
      </c>
      <c r="J844" s="64">
        <v>354.84961835454254</v>
      </c>
      <c r="K844" s="243">
        <f>L844/1.1</f>
        <v>0</v>
      </c>
      <c r="L844" s="238"/>
      <c r="M844" s="72">
        <v>500</v>
      </c>
      <c r="N844" s="175">
        <f>O844/1.1</f>
        <v>0</v>
      </c>
      <c r="O844" s="178">
        <f>L844-L844*10/100</f>
        <v>0</v>
      </c>
      <c r="P844" s="177">
        <f>Q844/1.1</f>
        <v>0</v>
      </c>
      <c r="Q844" s="178">
        <f>L844-L844*11/100</f>
        <v>0</v>
      </c>
      <c r="R844" s="177">
        <f t="shared" ref="R844:R854" si="545">S844/1.1</f>
        <v>0</v>
      </c>
      <c r="S844" s="178">
        <f t="shared" ref="S844:S854" si="546">L844-L844*12/100</f>
        <v>0</v>
      </c>
      <c r="T844" s="177">
        <f t="shared" ref="T844:T854" si="547">U844/1.1</f>
        <v>0</v>
      </c>
      <c r="U844" s="179">
        <f t="shared" ref="U844:U854" si="548">L844-L844*13/100</f>
        <v>0</v>
      </c>
      <c r="V844" s="177">
        <f t="shared" ref="V844:V854" si="549">W844/1.1</f>
        <v>0</v>
      </c>
      <c r="W844" s="178">
        <f t="shared" ref="W844:W854" si="550">L844-L844*14/100</f>
        <v>0</v>
      </c>
      <c r="X844" s="177">
        <f t="shared" ref="X844:X854" si="551">Y844/1.1</f>
        <v>0</v>
      </c>
      <c r="Y844" s="178">
        <f t="shared" ref="Y844:Y854" si="552">L844-L844*15/100</f>
        <v>0</v>
      </c>
      <c r="Z844" s="177">
        <f t="shared" ref="Z844:Z854" si="553">AA844/1.1</f>
        <v>0</v>
      </c>
      <c r="AA844" s="178">
        <f t="shared" ref="AA844:AA854" si="554">L844-L844*16/100</f>
        <v>0</v>
      </c>
      <c r="AB844" s="177">
        <f t="shared" ref="AB844:AB854" si="555">AC844/1.1</f>
        <v>0</v>
      </c>
      <c r="AC844" s="178">
        <f t="shared" ref="AC844:AC854" si="556">L844-L844*17/100</f>
        <v>0</v>
      </c>
      <c r="AD844" s="177">
        <f t="shared" ref="AD844:AF854" si="557">AE844/1.1</f>
        <v>0</v>
      </c>
      <c r="AE844" s="179">
        <f t="shared" ref="AE844:AE854" si="558">L844-L844*18/100</f>
        <v>0</v>
      </c>
      <c r="AF844" s="177">
        <f t="shared" si="557"/>
        <v>0</v>
      </c>
      <c r="AG844" s="178">
        <f t="shared" ref="AG844:AG854" si="559">L844-L844*19/100</f>
        <v>0</v>
      </c>
      <c r="AH844" s="220">
        <f t="shared" ref="AH844:AH854" si="560">AI844/1.1</f>
        <v>0</v>
      </c>
      <c r="AI844" s="179">
        <f t="shared" ref="AI844:AI854" si="561">L844-L844*20/100</f>
        <v>0</v>
      </c>
      <c r="AJ844" s="177">
        <f t="shared" ref="AJ844:AJ854" si="562">AK844/1.1</f>
        <v>0</v>
      </c>
      <c r="AK844" s="178">
        <f t="shared" ref="AK844:AK854" si="563">L844-L844*21/100</f>
        <v>0</v>
      </c>
      <c r="AL844" s="177">
        <f t="shared" ref="AL844:AL854" si="564">AM844/1.1</f>
        <v>0</v>
      </c>
      <c r="AM844" s="178">
        <f t="shared" ref="AM844:AM854" si="565">L844-L844*22/100</f>
        <v>0</v>
      </c>
      <c r="AN844" s="220">
        <f t="shared" ref="AN844:AN854" si="566">AO844/1.1</f>
        <v>0</v>
      </c>
      <c r="AO844" s="117">
        <f t="shared" ref="AO844:AO854" si="567">L844-L844*23/100</f>
        <v>0</v>
      </c>
    </row>
    <row r="845" spans="1:41" s="65" customFormat="1" ht="15" customHeight="1">
      <c r="A845" s="66">
        <v>23</v>
      </c>
      <c r="B845" s="42">
        <v>26607023</v>
      </c>
      <c r="C845" s="43" t="s">
        <v>716</v>
      </c>
      <c r="D845" s="74">
        <v>7</v>
      </c>
      <c r="E845" s="75">
        <v>0.26</v>
      </c>
      <c r="F845" s="55"/>
      <c r="G845" s="75"/>
      <c r="H845" s="63">
        <v>640.43102196390532</v>
      </c>
      <c r="I845" s="63">
        <v>659.64395262282255</v>
      </c>
      <c r="J845" s="64">
        <v>824.55494077852813</v>
      </c>
      <c r="K845" s="243">
        <f>L845/1.1</f>
        <v>0</v>
      </c>
      <c r="L845" s="238"/>
      <c r="M845" s="72">
        <v>500</v>
      </c>
      <c r="N845" s="175">
        <f t="shared" si="542"/>
        <v>0</v>
      </c>
      <c r="O845" s="178">
        <f t="shared" ref="O845:O854" si="568">L845-L845*10/100</f>
        <v>0</v>
      </c>
      <c r="P845" s="177">
        <f t="shared" ref="P845:P854" si="569">Q845/1.1</f>
        <v>0</v>
      </c>
      <c r="Q845" s="178">
        <f t="shared" ref="Q845:Q854" si="570">L845-L845*11/100</f>
        <v>0</v>
      </c>
      <c r="R845" s="177">
        <f t="shared" si="545"/>
        <v>0</v>
      </c>
      <c r="S845" s="178">
        <f t="shared" si="546"/>
        <v>0</v>
      </c>
      <c r="T845" s="177">
        <f t="shared" si="547"/>
        <v>0</v>
      </c>
      <c r="U845" s="179">
        <f t="shared" si="548"/>
        <v>0</v>
      </c>
      <c r="V845" s="177">
        <f t="shared" si="549"/>
        <v>0</v>
      </c>
      <c r="W845" s="178">
        <f t="shared" si="550"/>
        <v>0</v>
      </c>
      <c r="X845" s="177">
        <f t="shared" si="551"/>
        <v>0</v>
      </c>
      <c r="Y845" s="178">
        <f t="shared" si="552"/>
        <v>0</v>
      </c>
      <c r="Z845" s="177">
        <f t="shared" si="553"/>
        <v>0</v>
      </c>
      <c r="AA845" s="178">
        <f t="shared" si="554"/>
        <v>0</v>
      </c>
      <c r="AB845" s="177">
        <f t="shared" si="555"/>
        <v>0</v>
      </c>
      <c r="AC845" s="178">
        <f t="shared" si="556"/>
        <v>0</v>
      </c>
      <c r="AD845" s="177">
        <f t="shared" si="557"/>
        <v>0</v>
      </c>
      <c r="AE845" s="179">
        <f t="shared" si="558"/>
        <v>0</v>
      </c>
      <c r="AF845" s="177">
        <f t="shared" si="557"/>
        <v>0</v>
      </c>
      <c r="AG845" s="178">
        <f t="shared" si="559"/>
        <v>0</v>
      </c>
      <c r="AH845" s="220">
        <f t="shared" si="560"/>
        <v>0</v>
      </c>
      <c r="AI845" s="179">
        <f t="shared" si="561"/>
        <v>0</v>
      </c>
      <c r="AJ845" s="177">
        <f t="shared" si="562"/>
        <v>0</v>
      </c>
      <c r="AK845" s="178">
        <f t="shared" si="563"/>
        <v>0</v>
      </c>
      <c r="AL845" s="177">
        <f t="shared" si="564"/>
        <v>0</v>
      </c>
      <c r="AM845" s="178">
        <f t="shared" si="565"/>
        <v>0</v>
      </c>
      <c r="AN845" s="220">
        <f t="shared" si="566"/>
        <v>0</v>
      </c>
      <c r="AO845" s="117">
        <f t="shared" si="567"/>
        <v>0</v>
      </c>
    </row>
    <row r="846" spans="1:41" s="65" customFormat="1" ht="15" customHeight="1">
      <c r="A846" s="66">
        <v>24</v>
      </c>
      <c r="B846" s="42">
        <v>26607024</v>
      </c>
      <c r="C846" s="43" t="s">
        <v>717</v>
      </c>
      <c r="D846" s="74">
        <v>1</v>
      </c>
      <c r="E846" s="75">
        <v>0.75</v>
      </c>
      <c r="F846" s="55"/>
      <c r="G846" s="75"/>
      <c r="H846" s="63">
        <v>825.02617593962373</v>
      </c>
      <c r="I846" s="63">
        <v>849.77696121781241</v>
      </c>
      <c r="J846" s="64">
        <v>1062.2212015222653</v>
      </c>
      <c r="K846" s="243">
        <f t="shared" ref="K846:K854" si="571">L846/1.1</f>
        <v>0</v>
      </c>
      <c r="L846" s="238"/>
      <c r="M846" s="72">
        <v>500</v>
      </c>
      <c r="N846" s="175">
        <f t="shared" si="542"/>
        <v>0</v>
      </c>
      <c r="O846" s="178">
        <f t="shared" si="568"/>
        <v>0</v>
      </c>
      <c r="P846" s="177">
        <f t="shared" si="569"/>
        <v>0</v>
      </c>
      <c r="Q846" s="178">
        <f t="shared" si="570"/>
        <v>0</v>
      </c>
      <c r="R846" s="177">
        <f t="shared" si="545"/>
        <v>0</v>
      </c>
      <c r="S846" s="178">
        <f t="shared" si="546"/>
        <v>0</v>
      </c>
      <c r="T846" s="177">
        <f t="shared" si="547"/>
        <v>0</v>
      </c>
      <c r="U846" s="179">
        <f t="shared" si="548"/>
        <v>0</v>
      </c>
      <c r="V846" s="177">
        <f t="shared" si="549"/>
        <v>0</v>
      </c>
      <c r="W846" s="178">
        <f t="shared" si="550"/>
        <v>0</v>
      </c>
      <c r="X846" s="177">
        <f t="shared" si="551"/>
        <v>0</v>
      </c>
      <c r="Y846" s="178">
        <f t="shared" si="552"/>
        <v>0</v>
      </c>
      <c r="Z846" s="177">
        <f t="shared" si="553"/>
        <v>0</v>
      </c>
      <c r="AA846" s="178">
        <f t="shared" si="554"/>
        <v>0</v>
      </c>
      <c r="AB846" s="177">
        <f t="shared" si="555"/>
        <v>0</v>
      </c>
      <c r="AC846" s="178">
        <f t="shared" si="556"/>
        <v>0</v>
      </c>
      <c r="AD846" s="177">
        <f t="shared" si="557"/>
        <v>0</v>
      </c>
      <c r="AE846" s="179">
        <f t="shared" si="558"/>
        <v>0</v>
      </c>
      <c r="AF846" s="177">
        <f t="shared" si="557"/>
        <v>0</v>
      </c>
      <c r="AG846" s="178">
        <f t="shared" si="559"/>
        <v>0</v>
      </c>
      <c r="AH846" s="220">
        <f t="shared" si="560"/>
        <v>0</v>
      </c>
      <c r="AI846" s="179">
        <f t="shared" si="561"/>
        <v>0</v>
      </c>
      <c r="AJ846" s="177">
        <f t="shared" si="562"/>
        <v>0</v>
      </c>
      <c r="AK846" s="178">
        <f t="shared" si="563"/>
        <v>0</v>
      </c>
      <c r="AL846" s="177">
        <f t="shared" si="564"/>
        <v>0</v>
      </c>
      <c r="AM846" s="178">
        <f t="shared" si="565"/>
        <v>0</v>
      </c>
      <c r="AN846" s="220">
        <f t="shared" si="566"/>
        <v>0</v>
      </c>
      <c r="AO846" s="117">
        <f t="shared" si="567"/>
        <v>0</v>
      </c>
    </row>
    <row r="847" spans="1:41" s="65" customFormat="1" ht="15" customHeight="1">
      <c r="A847" s="66">
        <v>25</v>
      </c>
      <c r="B847" s="42">
        <v>26607025</v>
      </c>
      <c r="C847" s="43" t="s">
        <v>718</v>
      </c>
      <c r="D847" s="74">
        <v>7</v>
      </c>
      <c r="E847" s="75">
        <v>0.32</v>
      </c>
      <c r="F847" s="55"/>
      <c r="G847" s="75"/>
      <c r="H847" s="63">
        <v>871.1614375073965</v>
      </c>
      <c r="I847" s="63">
        <v>897.29628063261839</v>
      </c>
      <c r="J847" s="64">
        <v>1121.6203507907728</v>
      </c>
      <c r="K847" s="243">
        <f t="shared" si="571"/>
        <v>0</v>
      </c>
      <c r="L847" s="238"/>
      <c r="M847" s="72">
        <v>500</v>
      </c>
      <c r="N847" s="175">
        <f t="shared" si="542"/>
        <v>0</v>
      </c>
      <c r="O847" s="178">
        <f t="shared" si="568"/>
        <v>0</v>
      </c>
      <c r="P847" s="177">
        <f t="shared" si="569"/>
        <v>0</v>
      </c>
      <c r="Q847" s="178">
        <f t="shared" si="570"/>
        <v>0</v>
      </c>
      <c r="R847" s="177">
        <f t="shared" si="545"/>
        <v>0</v>
      </c>
      <c r="S847" s="178">
        <f t="shared" si="546"/>
        <v>0</v>
      </c>
      <c r="T847" s="177">
        <f t="shared" si="547"/>
        <v>0</v>
      </c>
      <c r="U847" s="179">
        <f t="shared" si="548"/>
        <v>0</v>
      </c>
      <c r="V847" s="177">
        <f t="shared" si="549"/>
        <v>0</v>
      </c>
      <c r="W847" s="178">
        <f t="shared" si="550"/>
        <v>0</v>
      </c>
      <c r="X847" s="177">
        <f t="shared" si="551"/>
        <v>0</v>
      </c>
      <c r="Y847" s="178">
        <f t="shared" si="552"/>
        <v>0</v>
      </c>
      <c r="Z847" s="177">
        <f t="shared" si="553"/>
        <v>0</v>
      </c>
      <c r="AA847" s="178">
        <f t="shared" si="554"/>
        <v>0</v>
      </c>
      <c r="AB847" s="177">
        <f t="shared" si="555"/>
        <v>0</v>
      </c>
      <c r="AC847" s="178">
        <f t="shared" si="556"/>
        <v>0</v>
      </c>
      <c r="AD847" s="177">
        <f t="shared" si="557"/>
        <v>0</v>
      </c>
      <c r="AE847" s="179">
        <f t="shared" si="558"/>
        <v>0</v>
      </c>
      <c r="AF847" s="177">
        <f t="shared" si="557"/>
        <v>0</v>
      </c>
      <c r="AG847" s="178">
        <f t="shared" si="559"/>
        <v>0</v>
      </c>
      <c r="AH847" s="220">
        <f t="shared" si="560"/>
        <v>0</v>
      </c>
      <c r="AI847" s="179">
        <f t="shared" si="561"/>
        <v>0</v>
      </c>
      <c r="AJ847" s="177">
        <f t="shared" si="562"/>
        <v>0</v>
      </c>
      <c r="AK847" s="178">
        <f t="shared" si="563"/>
        <v>0</v>
      </c>
      <c r="AL847" s="177">
        <f t="shared" si="564"/>
        <v>0</v>
      </c>
      <c r="AM847" s="178">
        <f t="shared" si="565"/>
        <v>0</v>
      </c>
      <c r="AN847" s="220">
        <f t="shared" si="566"/>
        <v>0</v>
      </c>
      <c r="AO847" s="117">
        <f t="shared" si="567"/>
        <v>0</v>
      </c>
    </row>
    <row r="848" spans="1:41" s="65" customFormat="1" ht="15" customHeight="1">
      <c r="A848" s="66">
        <v>26</v>
      </c>
      <c r="B848" s="42">
        <v>26607026</v>
      </c>
      <c r="C848" s="43" t="s">
        <v>719</v>
      </c>
      <c r="D848" s="74">
        <v>19</v>
      </c>
      <c r="E848" s="75">
        <v>0.24</v>
      </c>
      <c r="F848" s="55"/>
      <c r="G848" s="75"/>
      <c r="H848" s="63">
        <v>1316.2933856036468</v>
      </c>
      <c r="I848" s="63">
        <v>1355.7821871717563</v>
      </c>
      <c r="J848" s="64">
        <v>1694.7277339646953</v>
      </c>
      <c r="K848" s="243">
        <f t="shared" si="571"/>
        <v>0</v>
      </c>
      <c r="L848" s="238"/>
      <c r="M848" s="72">
        <v>500</v>
      </c>
      <c r="N848" s="175">
        <f t="shared" si="542"/>
        <v>0</v>
      </c>
      <c r="O848" s="178">
        <f t="shared" si="568"/>
        <v>0</v>
      </c>
      <c r="P848" s="177">
        <f t="shared" si="569"/>
        <v>0</v>
      </c>
      <c r="Q848" s="178">
        <f t="shared" si="570"/>
        <v>0</v>
      </c>
      <c r="R848" s="177">
        <f t="shared" si="545"/>
        <v>0</v>
      </c>
      <c r="S848" s="178">
        <f t="shared" si="546"/>
        <v>0</v>
      </c>
      <c r="T848" s="177">
        <f t="shared" si="547"/>
        <v>0</v>
      </c>
      <c r="U848" s="179">
        <f t="shared" si="548"/>
        <v>0</v>
      </c>
      <c r="V848" s="177">
        <f t="shared" si="549"/>
        <v>0</v>
      </c>
      <c r="W848" s="178">
        <f t="shared" si="550"/>
        <v>0</v>
      </c>
      <c r="X848" s="177">
        <f t="shared" si="551"/>
        <v>0</v>
      </c>
      <c r="Y848" s="178">
        <f t="shared" si="552"/>
        <v>0</v>
      </c>
      <c r="Z848" s="177">
        <f t="shared" si="553"/>
        <v>0</v>
      </c>
      <c r="AA848" s="178">
        <f t="shared" si="554"/>
        <v>0</v>
      </c>
      <c r="AB848" s="177">
        <f t="shared" si="555"/>
        <v>0</v>
      </c>
      <c r="AC848" s="178">
        <f t="shared" si="556"/>
        <v>0</v>
      </c>
      <c r="AD848" s="177">
        <f t="shared" si="557"/>
        <v>0</v>
      </c>
      <c r="AE848" s="179">
        <f t="shared" si="558"/>
        <v>0</v>
      </c>
      <c r="AF848" s="177">
        <f t="shared" si="557"/>
        <v>0</v>
      </c>
      <c r="AG848" s="178">
        <f t="shared" si="559"/>
        <v>0</v>
      </c>
      <c r="AH848" s="220">
        <f t="shared" si="560"/>
        <v>0</v>
      </c>
      <c r="AI848" s="179">
        <f t="shared" si="561"/>
        <v>0</v>
      </c>
      <c r="AJ848" s="177">
        <f t="shared" si="562"/>
        <v>0</v>
      </c>
      <c r="AK848" s="178">
        <f t="shared" si="563"/>
        <v>0</v>
      </c>
      <c r="AL848" s="177">
        <f t="shared" si="564"/>
        <v>0</v>
      </c>
      <c r="AM848" s="178">
        <f t="shared" si="565"/>
        <v>0</v>
      </c>
      <c r="AN848" s="220">
        <f t="shared" si="566"/>
        <v>0</v>
      </c>
      <c r="AO848" s="117">
        <f t="shared" si="567"/>
        <v>0</v>
      </c>
    </row>
    <row r="849" spans="1:41" s="65" customFormat="1" ht="15" customHeight="1">
      <c r="A849" s="66">
        <v>27</v>
      </c>
      <c r="B849" s="42">
        <v>26607027</v>
      </c>
      <c r="C849" s="43" t="s">
        <v>720</v>
      </c>
      <c r="D849" s="74">
        <v>19</v>
      </c>
      <c r="E849" s="75">
        <v>0.28999999999999998</v>
      </c>
      <c r="F849" s="55"/>
      <c r="G849" s="75"/>
      <c r="H849" s="63">
        <v>1905.9540617705807</v>
      </c>
      <c r="I849" s="63">
        <v>1963.1326836236981</v>
      </c>
      <c r="J849" s="64">
        <v>2453.9158545296223</v>
      </c>
      <c r="K849" s="243">
        <f t="shared" si="571"/>
        <v>0</v>
      </c>
      <c r="L849" s="238"/>
      <c r="M849" s="72">
        <v>300</v>
      </c>
      <c r="N849" s="175">
        <f t="shared" si="542"/>
        <v>0</v>
      </c>
      <c r="O849" s="178">
        <f t="shared" si="568"/>
        <v>0</v>
      </c>
      <c r="P849" s="177">
        <f t="shared" si="569"/>
        <v>0</v>
      </c>
      <c r="Q849" s="178">
        <f t="shared" si="570"/>
        <v>0</v>
      </c>
      <c r="R849" s="177">
        <f t="shared" si="545"/>
        <v>0</v>
      </c>
      <c r="S849" s="178">
        <f t="shared" si="546"/>
        <v>0</v>
      </c>
      <c r="T849" s="177">
        <f t="shared" si="547"/>
        <v>0</v>
      </c>
      <c r="U849" s="179">
        <f t="shared" si="548"/>
        <v>0</v>
      </c>
      <c r="V849" s="177">
        <f t="shared" si="549"/>
        <v>0</v>
      </c>
      <c r="W849" s="178">
        <f t="shared" si="550"/>
        <v>0</v>
      </c>
      <c r="X849" s="177">
        <f t="shared" si="551"/>
        <v>0</v>
      </c>
      <c r="Y849" s="178">
        <f t="shared" si="552"/>
        <v>0</v>
      </c>
      <c r="Z849" s="177">
        <f t="shared" si="553"/>
        <v>0</v>
      </c>
      <c r="AA849" s="178">
        <f t="shared" si="554"/>
        <v>0</v>
      </c>
      <c r="AB849" s="177">
        <f t="shared" si="555"/>
        <v>0</v>
      </c>
      <c r="AC849" s="178">
        <f t="shared" si="556"/>
        <v>0</v>
      </c>
      <c r="AD849" s="177">
        <f t="shared" si="557"/>
        <v>0</v>
      </c>
      <c r="AE849" s="179">
        <f t="shared" si="558"/>
        <v>0</v>
      </c>
      <c r="AF849" s="177">
        <f t="shared" si="557"/>
        <v>0</v>
      </c>
      <c r="AG849" s="178">
        <f t="shared" si="559"/>
        <v>0</v>
      </c>
      <c r="AH849" s="220">
        <f t="shared" si="560"/>
        <v>0</v>
      </c>
      <c r="AI849" s="179">
        <f t="shared" si="561"/>
        <v>0</v>
      </c>
      <c r="AJ849" s="177">
        <f t="shared" si="562"/>
        <v>0</v>
      </c>
      <c r="AK849" s="178">
        <f t="shared" si="563"/>
        <v>0</v>
      </c>
      <c r="AL849" s="177">
        <f t="shared" si="564"/>
        <v>0</v>
      </c>
      <c r="AM849" s="178">
        <f t="shared" si="565"/>
        <v>0</v>
      </c>
      <c r="AN849" s="220">
        <f t="shared" si="566"/>
        <v>0</v>
      </c>
      <c r="AO849" s="117">
        <f t="shared" si="567"/>
        <v>0</v>
      </c>
    </row>
    <row r="850" spans="1:41" s="65" customFormat="1" ht="15" customHeight="1">
      <c r="A850" s="66">
        <v>28</v>
      </c>
      <c r="B850" s="42">
        <v>26607028</v>
      </c>
      <c r="C850" s="43" t="s">
        <v>721</v>
      </c>
      <c r="D850" s="74">
        <v>41</v>
      </c>
      <c r="E850" s="75">
        <v>0.32</v>
      </c>
      <c r="F850" s="55"/>
      <c r="G850" s="75"/>
      <c r="H850" s="63">
        <v>4981.6244955105276</v>
      </c>
      <c r="I850" s="63">
        <v>5131.0732303758432</v>
      </c>
      <c r="J850" s="64">
        <v>6413.8415379698035</v>
      </c>
      <c r="K850" s="243">
        <f t="shared" si="571"/>
        <v>0</v>
      </c>
      <c r="L850" s="238"/>
      <c r="M850" s="72">
        <v>200</v>
      </c>
      <c r="N850" s="175">
        <f t="shared" si="542"/>
        <v>0</v>
      </c>
      <c r="O850" s="178">
        <f t="shared" si="568"/>
        <v>0</v>
      </c>
      <c r="P850" s="177">
        <f t="shared" si="569"/>
        <v>0</v>
      </c>
      <c r="Q850" s="178">
        <f t="shared" si="570"/>
        <v>0</v>
      </c>
      <c r="R850" s="177">
        <f t="shared" si="545"/>
        <v>0</v>
      </c>
      <c r="S850" s="178">
        <f t="shared" si="546"/>
        <v>0</v>
      </c>
      <c r="T850" s="177">
        <f t="shared" si="547"/>
        <v>0</v>
      </c>
      <c r="U850" s="179">
        <f t="shared" si="548"/>
        <v>0</v>
      </c>
      <c r="V850" s="177">
        <f t="shared" si="549"/>
        <v>0</v>
      </c>
      <c r="W850" s="178">
        <f t="shared" si="550"/>
        <v>0</v>
      </c>
      <c r="X850" s="177">
        <f t="shared" si="551"/>
        <v>0</v>
      </c>
      <c r="Y850" s="178">
        <f t="shared" si="552"/>
        <v>0</v>
      </c>
      <c r="Z850" s="177">
        <f t="shared" si="553"/>
        <v>0</v>
      </c>
      <c r="AA850" s="178">
        <f t="shared" si="554"/>
        <v>0</v>
      </c>
      <c r="AB850" s="177">
        <f t="shared" si="555"/>
        <v>0</v>
      </c>
      <c r="AC850" s="178">
        <f t="shared" si="556"/>
        <v>0</v>
      </c>
      <c r="AD850" s="177">
        <f t="shared" si="557"/>
        <v>0</v>
      </c>
      <c r="AE850" s="179">
        <f t="shared" si="558"/>
        <v>0</v>
      </c>
      <c r="AF850" s="177">
        <f t="shared" si="557"/>
        <v>0</v>
      </c>
      <c r="AG850" s="178">
        <f t="shared" si="559"/>
        <v>0</v>
      </c>
      <c r="AH850" s="220">
        <f t="shared" si="560"/>
        <v>0</v>
      </c>
      <c r="AI850" s="179">
        <f t="shared" si="561"/>
        <v>0</v>
      </c>
      <c r="AJ850" s="177">
        <f t="shared" si="562"/>
        <v>0</v>
      </c>
      <c r="AK850" s="178">
        <f t="shared" si="563"/>
        <v>0</v>
      </c>
      <c r="AL850" s="177">
        <f t="shared" si="564"/>
        <v>0</v>
      </c>
      <c r="AM850" s="178">
        <f t="shared" si="565"/>
        <v>0</v>
      </c>
      <c r="AN850" s="220">
        <f t="shared" si="566"/>
        <v>0</v>
      </c>
      <c r="AO850" s="117">
        <f t="shared" si="567"/>
        <v>0</v>
      </c>
    </row>
    <row r="851" spans="1:41" s="65" customFormat="1" ht="15" customHeight="1">
      <c r="A851" s="66">
        <v>29</v>
      </c>
      <c r="B851" s="42">
        <v>26607029</v>
      </c>
      <c r="C851" s="43" t="s">
        <v>722</v>
      </c>
      <c r="D851" s="74">
        <v>15</v>
      </c>
      <c r="E851" s="75">
        <v>0.18</v>
      </c>
      <c r="F851" s="55"/>
      <c r="G851" s="75"/>
      <c r="H851" s="63">
        <v>667.46388997318343</v>
      </c>
      <c r="I851" s="63">
        <v>687.48780667237895</v>
      </c>
      <c r="J851" s="64">
        <v>859.3597583404736</v>
      </c>
      <c r="K851" s="243">
        <f t="shared" si="571"/>
        <v>0</v>
      </c>
      <c r="L851" s="238"/>
      <c r="M851" s="72">
        <v>500</v>
      </c>
      <c r="N851" s="175">
        <f t="shared" si="542"/>
        <v>0</v>
      </c>
      <c r="O851" s="178">
        <f t="shared" si="568"/>
        <v>0</v>
      </c>
      <c r="P851" s="177">
        <f t="shared" si="569"/>
        <v>0</v>
      </c>
      <c r="Q851" s="178">
        <f t="shared" si="570"/>
        <v>0</v>
      </c>
      <c r="R851" s="177">
        <f t="shared" si="545"/>
        <v>0</v>
      </c>
      <c r="S851" s="178">
        <f t="shared" si="546"/>
        <v>0</v>
      </c>
      <c r="T851" s="177">
        <f t="shared" si="547"/>
        <v>0</v>
      </c>
      <c r="U851" s="179">
        <f t="shared" si="548"/>
        <v>0</v>
      </c>
      <c r="V851" s="177">
        <f t="shared" si="549"/>
        <v>0</v>
      </c>
      <c r="W851" s="178">
        <f t="shared" si="550"/>
        <v>0</v>
      </c>
      <c r="X851" s="177">
        <f t="shared" si="551"/>
        <v>0</v>
      </c>
      <c r="Y851" s="178">
        <f t="shared" si="552"/>
        <v>0</v>
      </c>
      <c r="Z851" s="177">
        <f t="shared" si="553"/>
        <v>0</v>
      </c>
      <c r="AA851" s="178">
        <f t="shared" si="554"/>
        <v>0</v>
      </c>
      <c r="AB851" s="177">
        <f t="shared" si="555"/>
        <v>0</v>
      </c>
      <c r="AC851" s="178">
        <f t="shared" si="556"/>
        <v>0</v>
      </c>
      <c r="AD851" s="177">
        <f t="shared" si="557"/>
        <v>0</v>
      </c>
      <c r="AE851" s="179">
        <f t="shared" si="558"/>
        <v>0</v>
      </c>
      <c r="AF851" s="177">
        <f t="shared" si="557"/>
        <v>0</v>
      </c>
      <c r="AG851" s="178">
        <f t="shared" si="559"/>
        <v>0</v>
      </c>
      <c r="AH851" s="220">
        <f t="shared" si="560"/>
        <v>0</v>
      </c>
      <c r="AI851" s="179">
        <f t="shared" si="561"/>
        <v>0</v>
      </c>
      <c r="AJ851" s="177">
        <f t="shared" si="562"/>
        <v>0</v>
      </c>
      <c r="AK851" s="178">
        <f t="shared" si="563"/>
        <v>0</v>
      </c>
      <c r="AL851" s="177">
        <f t="shared" si="564"/>
        <v>0</v>
      </c>
      <c r="AM851" s="178">
        <f t="shared" si="565"/>
        <v>0</v>
      </c>
      <c r="AN851" s="220">
        <f t="shared" si="566"/>
        <v>0</v>
      </c>
      <c r="AO851" s="117">
        <f t="shared" si="567"/>
        <v>0</v>
      </c>
    </row>
    <row r="852" spans="1:41" s="65" customFormat="1" ht="15" customHeight="1">
      <c r="A852" s="66">
        <v>30</v>
      </c>
      <c r="B852" s="42">
        <v>26607030</v>
      </c>
      <c r="C852" s="43" t="s">
        <v>723</v>
      </c>
      <c r="D852" s="74">
        <v>20</v>
      </c>
      <c r="E852" s="75">
        <v>0.18</v>
      </c>
      <c r="F852" s="55"/>
      <c r="G852" s="75"/>
      <c r="H852" s="63">
        <v>807.90635447853867</v>
      </c>
      <c r="I852" s="63">
        <v>832.1435451128948</v>
      </c>
      <c r="J852" s="64">
        <v>1040.1794313911184</v>
      </c>
      <c r="K852" s="243">
        <f t="shared" si="571"/>
        <v>0</v>
      </c>
      <c r="L852" s="238"/>
      <c r="M852" s="72">
        <v>500</v>
      </c>
      <c r="N852" s="175">
        <f t="shared" si="542"/>
        <v>0</v>
      </c>
      <c r="O852" s="178">
        <f t="shared" si="568"/>
        <v>0</v>
      </c>
      <c r="P852" s="177">
        <f t="shared" si="569"/>
        <v>0</v>
      </c>
      <c r="Q852" s="178">
        <f t="shared" si="570"/>
        <v>0</v>
      </c>
      <c r="R852" s="177">
        <f t="shared" si="545"/>
        <v>0</v>
      </c>
      <c r="S852" s="178">
        <f t="shared" si="546"/>
        <v>0</v>
      </c>
      <c r="T852" s="177">
        <f t="shared" si="547"/>
        <v>0</v>
      </c>
      <c r="U852" s="179">
        <f t="shared" si="548"/>
        <v>0</v>
      </c>
      <c r="V852" s="177">
        <f t="shared" si="549"/>
        <v>0</v>
      </c>
      <c r="W852" s="178">
        <f t="shared" si="550"/>
        <v>0</v>
      </c>
      <c r="X852" s="177">
        <f t="shared" si="551"/>
        <v>0</v>
      </c>
      <c r="Y852" s="178">
        <f t="shared" si="552"/>
        <v>0</v>
      </c>
      <c r="Z852" s="177">
        <f t="shared" si="553"/>
        <v>0</v>
      </c>
      <c r="AA852" s="178">
        <f t="shared" si="554"/>
        <v>0</v>
      </c>
      <c r="AB852" s="177">
        <f t="shared" si="555"/>
        <v>0</v>
      </c>
      <c r="AC852" s="178">
        <f t="shared" si="556"/>
        <v>0</v>
      </c>
      <c r="AD852" s="177">
        <f t="shared" si="557"/>
        <v>0</v>
      </c>
      <c r="AE852" s="179">
        <f t="shared" si="558"/>
        <v>0</v>
      </c>
      <c r="AF852" s="177">
        <f t="shared" si="557"/>
        <v>0</v>
      </c>
      <c r="AG852" s="178">
        <f t="shared" si="559"/>
        <v>0</v>
      </c>
      <c r="AH852" s="220">
        <f t="shared" si="560"/>
        <v>0</v>
      </c>
      <c r="AI852" s="179">
        <f t="shared" si="561"/>
        <v>0</v>
      </c>
      <c r="AJ852" s="177">
        <f t="shared" si="562"/>
        <v>0</v>
      </c>
      <c r="AK852" s="178">
        <f t="shared" si="563"/>
        <v>0</v>
      </c>
      <c r="AL852" s="177">
        <f t="shared" si="564"/>
        <v>0</v>
      </c>
      <c r="AM852" s="178">
        <f t="shared" si="565"/>
        <v>0</v>
      </c>
      <c r="AN852" s="220">
        <f t="shared" si="566"/>
        <v>0</v>
      </c>
      <c r="AO852" s="117">
        <f t="shared" si="567"/>
        <v>0</v>
      </c>
    </row>
    <row r="853" spans="1:41" s="65" customFormat="1" ht="15" customHeight="1">
      <c r="A853" s="66">
        <v>31</v>
      </c>
      <c r="B853" s="42">
        <v>26607031</v>
      </c>
      <c r="C853" s="43" t="s">
        <v>724</v>
      </c>
      <c r="D853" s="74">
        <v>30</v>
      </c>
      <c r="E853" s="75">
        <v>0.18</v>
      </c>
      <c r="F853" s="55"/>
      <c r="G853" s="75"/>
      <c r="H853" s="63">
        <v>1191.253436640794</v>
      </c>
      <c r="I853" s="63">
        <v>1226.9910397400179</v>
      </c>
      <c r="J853" s="64">
        <v>1533.7387996750222</v>
      </c>
      <c r="K853" s="243">
        <f t="shared" si="571"/>
        <v>0</v>
      </c>
      <c r="L853" s="238"/>
      <c r="M853" s="72">
        <v>500</v>
      </c>
      <c r="N853" s="175">
        <f t="shared" si="542"/>
        <v>0</v>
      </c>
      <c r="O853" s="178">
        <f t="shared" si="568"/>
        <v>0</v>
      </c>
      <c r="P853" s="177">
        <f t="shared" si="569"/>
        <v>0</v>
      </c>
      <c r="Q853" s="178">
        <f t="shared" si="570"/>
        <v>0</v>
      </c>
      <c r="R853" s="177">
        <f t="shared" si="545"/>
        <v>0</v>
      </c>
      <c r="S853" s="178">
        <f t="shared" si="546"/>
        <v>0</v>
      </c>
      <c r="T853" s="177">
        <f t="shared" si="547"/>
        <v>0</v>
      </c>
      <c r="U853" s="179">
        <f t="shared" si="548"/>
        <v>0</v>
      </c>
      <c r="V853" s="177">
        <f t="shared" si="549"/>
        <v>0</v>
      </c>
      <c r="W853" s="178">
        <f t="shared" si="550"/>
        <v>0</v>
      </c>
      <c r="X853" s="177">
        <f t="shared" si="551"/>
        <v>0</v>
      </c>
      <c r="Y853" s="178">
        <f t="shared" si="552"/>
        <v>0</v>
      </c>
      <c r="Z853" s="177">
        <f t="shared" si="553"/>
        <v>0</v>
      </c>
      <c r="AA853" s="178">
        <f t="shared" si="554"/>
        <v>0</v>
      </c>
      <c r="AB853" s="177">
        <f t="shared" si="555"/>
        <v>0</v>
      </c>
      <c r="AC853" s="178">
        <f t="shared" si="556"/>
        <v>0</v>
      </c>
      <c r="AD853" s="177">
        <f t="shared" si="557"/>
        <v>0</v>
      </c>
      <c r="AE853" s="179">
        <f t="shared" si="558"/>
        <v>0</v>
      </c>
      <c r="AF853" s="177">
        <f t="shared" si="557"/>
        <v>0</v>
      </c>
      <c r="AG853" s="178">
        <f t="shared" si="559"/>
        <v>0</v>
      </c>
      <c r="AH853" s="220">
        <f t="shared" si="560"/>
        <v>0</v>
      </c>
      <c r="AI853" s="179">
        <f t="shared" si="561"/>
        <v>0</v>
      </c>
      <c r="AJ853" s="177">
        <f t="shared" si="562"/>
        <v>0</v>
      </c>
      <c r="AK853" s="178">
        <f t="shared" si="563"/>
        <v>0</v>
      </c>
      <c r="AL853" s="177">
        <f t="shared" si="564"/>
        <v>0</v>
      </c>
      <c r="AM853" s="178">
        <f t="shared" si="565"/>
        <v>0</v>
      </c>
      <c r="AN853" s="220">
        <f t="shared" si="566"/>
        <v>0</v>
      </c>
      <c r="AO853" s="117">
        <f t="shared" si="567"/>
        <v>0</v>
      </c>
    </row>
    <row r="854" spans="1:41" s="65" customFormat="1" ht="15" customHeight="1" thickBot="1">
      <c r="A854" s="107">
        <v>32</v>
      </c>
      <c r="B854" s="44">
        <v>26617032</v>
      </c>
      <c r="C854" s="45" t="s">
        <v>725</v>
      </c>
      <c r="D854" s="76">
        <v>50</v>
      </c>
      <c r="E854" s="77">
        <v>0.18</v>
      </c>
      <c r="F854" s="57"/>
      <c r="G854" s="77"/>
      <c r="H854" s="70">
        <v>1960.8713731707192</v>
      </c>
      <c r="I854" s="70">
        <v>2019.6975143658408</v>
      </c>
      <c r="J854" s="71">
        <v>2524.621892957301</v>
      </c>
      <c r="K854" s="246">
        <f t="shared" si="571"/>
        <v>0</v>
      </c>
      <c r="L854" s="240"/>
      <c r="M854" s="73">
        <v>300</v>
      </c>
      <c r="N854" s="211">
        <f t="shared" si="542"/>
        <v>0</v>
      </c>
      <c r="O854" s="212">
        <f t="shared" si="568"/>
        <v>0</v>
      </c>
      <c r="P854" s="213">
        <f t="shared" si="569"/>
        <v>0</v>
      </c>
      <c r="Q854" s="212">
        <f t="shared" si="570"/>
        <v>0</v>
      </c>
      <c r="R854" s="213">
        <f t="shared" si="545"/>
        <v>0</v>
      </c>
      <c r="S854" s="212">
        <f t="shared" si="546"/>
        <v>0</v>
      </c>
      <c r="T854" s="213">
        <f t="shared" si="547"/>
        <v>0</v>
      </c>
      <c r="U854" s="214">
        <f t="shared" si="548"/>
        <v>0</v>
      </c>
      <c r="V854" s="213">
        <f t="shared" si="549"/>
        <v>0</v>
      </c>
      <c r="W854" s="212">
        <f t="shared" si="550"/>
        <v>0</v>
      </c>
      <c r="X854" s="213">
        <f t="shared" si="551"/>
        <v>0</v>
      </c>
      <c r="Y854" s="212">
        <f t="shared" si="552"/>
        <v>0</v>
      </c>
      <c r="Z854" s="213">
        <f t="shared" si="553"/>
        <v>0</v>
      </c>
      <c r="AA854" s="212">
        <f t="shared" si="554"/>
        <v>0</v>
      </c>
      <c r="AB854" s="213">
        <f t="shared" si="555"/>
        <v>0</v>
      </c>
      <c r="AC854" s="212">
        <f t="shared" si="556"/>
        <v>0</v>
      </c>
      <c r="AD854" s="213">
        <f t="shared" si="557"/>
        <v>0</v>
      </c>
      <c r="AE854" s="214">
        <f t="shared" si="558"/>
        <v>0</v>
      </c>
      <c r="AF854" s="213">
        <f t="shared" si="557"/>
        <v>0</v>
      </c>
      <c r="AG854" s="212">
        <f t="shared" si="559"/>
        <v>0</v>
      </c>
      <c r="AH854" s="222">
        <f t="shared" si="560"/>
        <v>0</v>
      </c>
      <c r="AI854" s="214">
        <f t="shared" si="561"/>
        <v>0</v>
      </c>
      <c r="AJ854" s="213">
        <f t="shared" si="562"/>
        <v>0</v>
      </c>
      <c r="AK854" s="212">
        <f t="shared" si="563"/>
        <v>0</v>
      </c>
      <c r="AL854" s="213">
        <f t="shared" si="564"/>
        <v>0</v>
      </c>
      <c r="AM854" s="212">
        <f t="shared" si="565"/>
        <v>0</v>
      </c>
      <c r="AN854" s="222">
        <f t="shared" si="566"/>
        <v>0</v>
      </c>
      <c r="AO854" s="118">
        <f t="shared" si="567"/>
        <v>0</v>
      </c>
    </row>
    <row r="855" spans="1:41" s="6" customFormat="1" ht="5.25" customHeight="1" thickTop="1">
      <c r="E855" s="7"/>
      <c r="G855" s="7"/>
      <c r="H855" s="8"/>
      <c r="I855" s="8"/>
      <c r="J855" s="8"/>
      <c r="K855" s="232"/>
      <c r="L855" s="9"/>
      <c r="M855" s="26"/>
      <c r="N855" s="26"/>
      <c r="Q855" s="7"/>
      <c r="R855" s="7"/>
      <c r="U855" s="7"/>
      <c r="V855" s="7"/>
    </row>
    <row r="856" spans="1:41" s="162" customFormat="1" ht="12.75" customHeight="1">
      <c r="B856" s="29"/>
      <c r="D856" s="11"/>
      <c r="E856" s="11"/>
      <c r="F856" s="11"/>
      <c r="G856" s="417"/>
      <c r="H856" s="417"/>
      <c r="I856" s="417"/>
      <c r="J856" s="417"/>
      <c r="K856" s="417"/>
      <c r="L856" s="417"/>
      <c r="M856" s="417"/>
      <c r="N856" s="167"/>
      <c r="O856" s="11"/>
      <c r="P856" s="11"/>
      <c r="Q856" s="11"/>
      <c r="R856" s="11"/>
      <c r="S856" s="11"/>
      <c r="T856" s="11"/>
    </row>
    <row r="857" spans="1:41" s="162" customFormat="1" ht="12.75" customHeight="1">
      <c r="A857" s="215"/>
      <c r="B857" s="215"/>
      <c r="C857" s="216"/>
      <c r="D857" s="216"/>
      <c r="E857" s="14"/>
      <c r="F857" s="15"/>
      <c r="G857" s="418"/>
      <c r="H857" s="418"/>
      <c r="I857" s="418"/>
      <c r="J857" s="418"/>
      <c r="K857" s="418"/>
      <c r="L857" s="418"/>
      <c r="M857" s="418"/>
      <c r="N857" s="16"/>
      <c r="O857" s="216"/>
      <c r="P857" s="216"/>
      <c r="Q857" s="14"/>
      <c r="R857" s="14"/>
      <c r="S857" s="15"/>
      <c r="T857" s="15"/>
    </row>
    <row r="858" spans="1:41" s="4" customFormat="1" ht="12.75" customHeight="1">
      <c r="A858" s="215"/>
      <c r="B858" s="215"/>
      <c r="C858" s="18"/>
      <c r="D858" s="19"/>
      <c r="E858" s="19"/>
      <c r="F858" s="19"/>
      <c r="G858" s="20"/>
      <c r="H858" s="20"/>
      <c r="I858" s="20"/>
      <c r="J858" s="16"/>
      <c r="K858" s="233"/>
      <c r="L858" s="21"/>
      <c r="M858" s="27"/>
      <c r="N858" s="27"/>
      <c r="O858" s="19"/>
      <c r="P858" s="19"/>
      <c r="Q858" s="19"/>
      <c r="R858" s="19"/>
      <c r="S858" s="19"/>
      <c r="T858" s="19"/>
      <c r="U858" s="20"/>
      <c r="V858" s="20"/>
    </row>
    <row r="859" spans="1:41" s="162" customFormat="1" ht="12.75" customHeight="1">
      <c r="A859" s="215"/>
      <c r="B859" s="215"/>
      <c r="E859" s="23"/>
      <c r="K859" s="234"/>
      <c r="L859" s="217"/>
      <c r="M859" s="9"/>
      <c r="N859" s="9"/>
      <c r="Q859" s="23"/>
      <c r="R859" s="23"/>
    </row>
    <row r="860" spans="1:41" ht="12.75" customHeight="1">
      <c r="A860" s="215"/>
      <c r="B860" s="24"/>
      <c r="E860"/>
      <c r="G860"/>
      <c r="H860"/>
      <c r="I860"/>
      <c r="J860"/>
      <c r="K860" s="235"/>
      <c r="L860" s="25"/>
      <c r="Q860"/>
      <c r="R860"/>
      <c r="U860"/>
      <c r="V860"/>
    </row>
    <row r="861" spans="1:41" ht="12.75" customHeight="1">
      <c r="A861" s="215"/>
      <c r="B861" s="24"/>
      <c r="E861"/>
      <c r="G861"/>
      <c r="H861"/>
      <c r="I861"/>
      <c r="J861"/>
      <c r="K861" s="235"/>
      <c r="L861" s="25"/>
      <c r="Q861"/>
      <c r="R861"/>
      <c r="U861"/>
      <c r="V861"/>
    </row>
    <row r="862" spans="1:41" s="6" customFormat="1" ht="11.25">
      <c r="E862" s="7"/>
      <c r="G862" s="7"/>
      <c r="H862" s="8"/>
      <c r="I862" s="8"/>
      <c r="J862" s="8"/>
      <c r="K862" s="232"/>
      <c r="L862" s="9"/>
      <c r="M862" s="26"/>
      <c r="N862" s="26"/>
      <c r="Q862" s="7"/>
      <c r="R862" s="7"/>
      <c r="U862" s="7"/>
      <c r="V862" s="7"/>
    </row>
    <row r="863" spans="1:41" s="6" customFormat="1" ht="11.25">
      <c r="E863" s="7"/>
      <c r="G863" s="7"/>
      <c r="H863" s="8"/>
      <c r="I863" s="8"/>
      <c r="J863" s="8"/>
      <c r="K863" s="232"/>
      <c r="L863" s="9"/>
      <c r="M863" s="26"/>
      <c r="N863" s="26"/>
      <c r="Q863" s="7"/>
      <c r="R863" s="7"/>
      <c r="U863" s="7"/>
      <c r="V863" s="7"/>
    </row>
    <row r="864" spans="1:41" s="6" customFormat="1" ht="11.25">
      <c r="E864" s="7"/>
      <c r="G864" s="7"/>
      <c r="H864" s="8"/>
      <c r="I864" s="8"/>
      <c r="J864" s="8"/>
      <c r="K864" s="232"/>
      <c r="L864" s="9"/>
      <c r="M864" s="26"/>
      <c r="N864" s="26"/>
      <c r="Q864" s="7"/>
      <c r="R864" s="7"/>
      <c r="U864" s="7"/>
      <c r="V864" s="7"/>
    </row>
    <row r="865" spans="5:22" s="6" customFormat="1" ht="11.25">
      <c r="E865" s="7"/>
      <c r="G865" s="7"/>
      <c r="H865" s="8"/>
      <c r="I865" s="8"/>
      <c r="J865" s="8"/>
      <c r="K865" s="232"/>
      <c r="L865" s="9"/>
      <c r="M865" s="26"/>
      <c r="N865" s="26"/>
      <c r="Q865" s="7"/>
      <c r="R865" s="7"/>
      <c r="U865" s="7"/>
      <c r="V865" s="7"/>
    </row>
    <row r="866" spans="5:22" s="6" customFormat="1" ht="11.25">
      <c r="E866" s="7"/>
      <c r="G866" s="7"/>
      <c r="H866" s="8"/>
      <c r="I866" s="8"/>
      <c r="J866" s="8"/>
      <c r="K866" s="232"/>
      <c r="L866" s="9"/>
      <c r="M866" s="26"/>
      <c r="N866" s="26"/>
      <c r="Q866" s="7"/>
      <c r="R866" s="7"/>
      <c r="U866" s="7"/>
      <c r="V866" s="7"/>
    </row>
    <row r="867" spans="5:22" s="6" customFormat="1" ht="11.25">
      <c r="E867" s="7"/>
      <c r="G867" s="7"/>
      <c r="H867" s="8"/>
      <c r="I867" s="8"/>
      <c r="J867" s="8"/>
      <c r="K867" s="232"/>
      <c r="L867" s="9"/>
      <c r="M867" s="26"/>
      <c r="N867" s="26"/>
      <c r="Q867" s="7"/>
      <c r="R867" s="7"/>
      <c r="U867" s="7"/>
      <c r="V867" s="7"/>
    </row>
  </sheetData>
  <mergeCells count="30">
    <mergeCell ref="AJ9:AK9"/>
    <mergeCell ref="AL9:AM9"/>
    <mergeCell ref="AN9:AO9"/>
    <mergeCell ref="N8:AO8"/>
    <mergeCell ref="AF9:AG9"/>
    <mergeCell ref="AH9:AI9"/>
    <mergeCell ref="P9:Q9"/>
    <mergeCell ref="R9:S9"/>
    <mergeCell ref="T9:U9"/>
    <mergeCell ref="V9:W9"/>
    <mergeCell ref="AB9:AC9"/>
    <mergeCell ref="AD9:AE9"/>
    <mergeCell ref="N9:O9"/>
    <mergeCell ref="X9:Y9"/>
    <mergeCell ref="Z9:AA9"/>
    <mergeCell ref="A2:M2"/>
    <mergeCell ref="A8:A10"/>
    <mergeCell ref="B8:B10"/>
    <mergeCell ref="C8:C10"/>
    <mergeCell ref="D8:G8"/>
    <mergeCell ref="H8:H9"/>
    <mergeCell ref="D9:E9"/>
    <mergeCell ref="F9:G9"/>
    <mergeCell ref="G856:M856"/>
    <mergeCell ref="G857:M857"/>
    <mergeCell ref="I8:I9"/>
    <mergeCell ref="J8:J9"/>
    <mergeCell ref="L8:L9"/>
    <mergeCell ref="M8:M9"/>
    <mergeCell ref="K8:K9"/>
  </mergeCells>
  <phoneticPr fontId="0" type="noConversion"/>
  <pageMargins left="0.38" right="0" top="0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8"/>
  <sheetViews>
    <sheetView topLeftCell="A43" zoomScale="120" zoomScaleNormal="120" workbookViewId="0">
      <selection activeCell="G57" sqref="G57:L57"/>
    </sheetView>
  </sheetViews>
  <sheetFormatPr defaultRowHeight="12.75"/>
  <cols>
    <col min="1" max="1" width="3.42578125" customWidth="1"/>
    <col min="2" max="2" width="13.140625" customWidth="1"/>
    <col min="3" max="3" width="24.42578125" customWidth="1"/>
    <col min="4" max="4" width="5.7109375" customWidth="1"/>
    <col min="5" max="5" width="5.7109375" style="1" customWidth="1"/>
    <col min="6" max="6" width="5.7109375" customWidth="1"/>
    <col min="7" max="7" width="5.7109375" style="1" customWidth="1"/>
    <col min="8" max="8" width="1.85546875" style="2" hidden="1" customWidth="1"/>
    <col min="9" max="9" width="1.140625" style="2" hidden="1" customWidth="1"/>
    <col min="10" max="10" width="1.85546875" style="2" hidden="1" customWidth="1"/>
    <col min="11" max="11" width="20.42578125" style="3" customWidth="1"/>
    <col min="12" max="12" width="10.28515625" style="28" customWidth="1"/>
  </cols>
  <sheetData>
    <row r="4" spans="1:12" ht="11.25" customHeight="1"/>
    <row r="5" spans="1:12" ht="20.25" customHeight="1">
      <c r="A5" s="429" t="s">
        <v>794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</row>
    <row r="6" spans="1:12" ht="15.75">
      <c r="A6" s="464" t="s">
        <v>795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spans="1:12">
      <c r="B7" s="34"/>
      <c r="C7" s="468" t="s">
        <v>796</v>
      </c>
      <c r="D7" s="468"/>
      <c r="E7" s="468"/>
      <c r="F7" s="468"/>
      <c r="G7" s="468"/>
      <c r="H7" s="468"/>
      <c r="I7" s="468"/>
      <c r="J7" s="468"/>
      <c r="K7" s="468"/>
      <c r="L7" s="468"/>
    </row>
    <row r="8" spans="1:12">
      <c r="B8" s="34"/>
      <c r="C8" s="468" t="s">
        <v>797</v>
      </c>
      <c r="D8" s="468"/>
      <c r="E8" s="468"/>
      <c r="F8" s="468"/>
      <c r="G8" s="468"/>
      <c r="H8" s="468"/>
      <c r="I8" s="468"/>
      <c r="J8" s="468"/>
      <c r="K8" s="468"/>
      <c r="L8" s="34"/>
    </row>
    <row r="9" spans="1:12" ht="13.5" thickBot="1"/>
    <row r="10" spans="1:12" s="4" customFormat="1" ht="14.25" customHeight="1" thickTop="1">
      <c r="A10" s="471" t="s">
        <v>730</v>
      </c>
      <c r="B10" s="473" t="s">
        <v>731</v>
      </c>
      <c r="C10" s="460" t="s">
        <v>732</v>
      </c>
      <c r="D10" s="469" t="s">
        <v>0</v>
      </c>
      <c r="E10" s="470"/>
      <c r="F10" s="470"/>
      <c r="G10" s="470"/>
      <c r="H10" s="454" t="s">
        <v>1</v>
      </c>
      <c r="I10" s="454" t="s">
        <v>2</v>
      </c>
      <c r="J10" s="462" t="s">
        <v>3</v>
      </c>
      <c r="K10" s="458" t="s">
        <v>737</v>
      </c>
      <c r="L10" s="465" t="s">
        <v>738</v>
      </c>
    </row>
    <row r="11" spans="1:12" s="4" customFormat="1" ht="12.75" customHeight="1">
      <c r="A11" s="472"/>
      <c r="B11" s="474"/>
      <c r="C11" s="461"/>
      <c r="D11" s="467" t="s">
        <v>4</v>
      </c>
      <c r="E11" s="453"/>
      <c r="F11" s="453" t="s">
        <v>733</v>
      </c>
      <c r="G11" s="453"/>
      <c r="H11" s="455"/>
      <c r="I11" s="455"/>
      <c r="J11" s="463"/>
      <c r="K11" s="459"/>
      <c r="L11" s="466"/>
    </row>
    <row r="12" spans="1:12" s="5" customFormat="1" ht="10.5">
      <c r="A12" s="472"/>
      <c r="B12" s="474"/>
      <c r="C12" s="461"/>
      <c r="D12" s="262" t="s">
        <v>729</v>
      </c>
      <c r="E12" s="263" t="s">
        <v>5</v>
      </c>
      <c r="F12" s="264" t="s">
        <v>729</v>
      </c>
      <c r="G12" s="263" t="s">
        <v>5</v>
      </c>
      <c r="H12" s="265" t="s">
        <v>6</v>
      </c>
      <c r="I12" s="265" t="s">
        <v>6</v>
      </c>
      <c r="J12" s="266" t="s">
        <v>6</v>
      </c>
      <c r="K12" s="267" t="s">
        <v>778</v>
      </c>
      <c r="L12" s="268" t="s">
        <v>739</v>
      </c>
    </row>
    <row r="13" spans="1:12" s="65" customFormat="1" ht="14.1" customHeight="1">
      <c r="A13" s="269">
        <v>1</v>
      </c>
      <c r="B13" s="270">
        <v>22112001</v>
      </c>
      <c r="C13" s="271" t="s">
        <v>7</v>
      </c>
      <c r="D13" s="272">
        <v>7</v>
      </c>
      <c r="E13" s="273">
        <v>0.37</v>
      </c>
      <c r="F13" s="274"/>
      <c r="G13" s="275"/>
      <c r="H13" s="276"/>
      <c r="I13" s="276"/>
      <c r="J13" s="277"/>
      <c r="K13" s="278"/>
      <c r="L13" s="279">
        <v>30000</v>
      </c>
    </row>
    <row r="14" spans="1:12" s="65" customFormat="1" ht="14.1" customHeight="1">
      <c r="A14" s="269">
        <v>2</v>
      </c>
      <c r="B14" s="270">
        <v>22112002</v>
      </c>
      <c r="C14" s="271" t="s">
        <v>8</v>
      </c>
      <c r="D14" s="272">
        <v>7</v>
      </c>
      <c r="E14" s="273">
        <v>0.42</v>
      </c>
      <c r="F14" s="274"/>
      <c r="G14" s="275"/>
      <c r="H14" s="276"/>
      <c r="I14" s="276"/>
      <c r="J14" s="277"/>
      <c r="K14" s="278"/>
      <c r="L14" s="279">
        <v>30000</v>
      </c>
    </row>
    <row r="15" spans="1:12" s="65" customFormat="1" ht="14.1" customHeight="1">
      <c r="A15" s="269">
        <v>3</v>
      </c>
      <c r="B15" s="270">
        <v>22112003</v>
      </c>
      <c r="C15" s="271" t="s">
        <v>9</v>
      </c>
      <c r="D15" s="272">
        <v>7</v>
      </c>
      <c r="E15" s="273">
        <v>0.45</v>
      </c>
      <c r="F15" s="274"/>
      <c r="G15" s="275"/>
      <c r="H15" s="276"/>
      <c r="I15" s="276"/>
      <c r="J15" s="277"/>
      <c r="K15" s="278"/>
      <c r="L15" s="279">
        <v>30000</v>
      </c>
    </row>
    <row r="16" spans="1:12" s="65" customFormat="1" ht="14.1" customHeight="1">
      <c r="A16" s="269">
        <v>4</v>
      </c>
      <c r="B16" s="270">
        <v>22112004</v>
      </c>
      <c r="C16" s="271" t="s">
        <v>10</v>
      </c>
      <c r="D16" s="272">
        <v>7</v>
      </c>
      <c r="E16" s="273">
        <v>0.52</v>
      </c>
      <c r="F16" s="274"/>
      <c r="G16" s="275"/>
      <c r="H16" s="276"/>
      <c r="I16" s="276"/>
      <c r="J16" s="277"/>
      <c r="K16" s="278"/>
      <c r="L16" s="279">
        <v>30000</v>
      </c>
    </row>
    <row r="17" spans="1:14" s="65" customFormat="1" ht="14.1" customHeight="1">
      <c r="A17" s="269">
        <v>5</v>
      </c>
      <c r="B17" s="270">
        <v>22112005</v>
      </c>
      <c r="C17" s="271" t="s">
        <v>11</v>
      </c>
      <c r="D17" s="272">
        <v>7</v>
      </c>
      <c r="E17" s="273">
        <v>0.6</v>
      </c>
      <c r="F17" s="274"/>
      <c r="G17" s="275"/>
      <c r="H17" s="276"/>
      <c r="I17" s="276"/>
      <c r="J17" s="277"/>
      <c r="K17" s="278"/>
      <c r="L17" s="279">
        <v>30000</v>
      </c>
    </row>
    <row r="18" spans="1:14" s="65" customFormat="1" ht="14.1" customHeight="1">
      <c r="A18" s="269">
        <v>6</v>
      </c>
      <c r="B18" s="270">
        <v>22112006</v>
      </c>
      <c r="C18" s="271" t="s">
        <v>12</v>
      </c>
      <c r="D18" s="272">
        <v>7</v>
      </c>
      <c r="E18" s="273">
        <v>0.67</v>
      </c>
      <c r="F18" s="274"/>
      <c r="G18" s="275"/>
      <c r="H18" s="276"/>
      <c r="I18" s="276"/>
      <c r="J18" s="277"/>
      <c r="K18" s="278"/>
      <c r="L18" s="279">
        <v>20000</v>
      </c>
    </row>
    <row r="19" spans="1:14" s="65" customFormat="1" ht="14.1" customHeight="1">
      <c r="A19" s="269">
        <v>7</v>
      </c>
      <c r="B19" s="270">
        <v>22112007</v>
      </c>
      <c r="C19" s="271" t="s">
        <v>13</v>
      </c>
      <c r="D19" s="272">
        <v>7</v>
      </c>
      <c r="E19" s="273">
        <v>0.75</v>
      </c>
      <c r="F19" s="274"/>
      <c r="G19" s="275"/>
      <c r="H19" s="276"/>
      <c r="I19" s="276"/>
      <c r="J19" s="277"/>
      <c r="K19" s="278"/>
      <c r="L19" s="279">
        <v>20000</v>
      </c>
    </row>
    <row r="20" spans="1:14" s="65" customFormat="1" ht="14.1" customHeight="1">
      <c r="A20" s="269">
        <v>8</v>
      </c>
      <c r="B20" s="270">
        <v>22112008</v>
      </c>
      <c r="C20" s="271" t="s">
        <v>14</v>
      </c>
      <c r="D20" s="272">
        <v>7</v>
      </c>
      <c r="E20" s="273">
        <v>0.8</v>
      </c>
      <c r="F20" s="274"/>
      <c r="G20" s="275"/>
      <c r="H20" s="276"/>
      <c r="I20" s="276"/>
      <c r="J20" s="277"/>
      <c r="K20" s="278"/>
      <c r="L20" s="279">
        <v>20000</v>
      </c>
    </row>
    <row r="21" spans="1:14" s="65" customFormat="1" ht="14.1" customHeight="1">
      <c r="A21" s="269">
        <v>9</v>
      </c>
      <c r="B21" s="270">
        <v>22112009</v>
      </c>
      <c r="C21" s="271" t="s">
        <v>15</v>
      </c>
      <c r="D21" s="272">
        <v>7</v>
      </c>
      <c r="E21" s="273">
        <v>0.85</v>
      </c>
      <c r="F21" s="274"/>
      <c r="G21" s="275"/>
      <c r="H21" s="276"/>
      <c r="I21" s="276"/>
      <c r="J21" s="277"/>
      <c r="K21" s="278"/>
      <c r="L21" s="279">
        <v>15000</v>
      </c>
    </row>
    <row r="22" spans="1:14" s="65" customFormat="1" ht="14.1" customHeight="1">
      <c r="A22" s="269">
        <v>10</v>
      </c>
      <c r="B22" s="270">
        <v>22112010</v>
      </c>
      <c r="C22" s="271" t="s">
        <v>16</v>
      </c>
      <c r="D22" s="272">
        <v>7</v>
      </c>
      <c r="E22" s="273">
        <v>0.95</v>
      </c>
      <c r="F22" s="274"/>
      <c r="G22" s="275"/>
      <c r="H22" s="276"/>
      <c r="I22" s="276"/>
      <c r="J22" s="277"/>
      <c r="K22" s="278"/>
      <c r="L22" s="279">
        <v>15000</v>
      </c>
    </row>
    <row r="23" spans="1:14" s="65" customFormat="1" ht="14.1" customHeight="1">
      <c r="A23" s="269">
        <v>11</v>
      </c>
      <c r="B23" s="270">
        <v>22112011</v>
      </c>
      <c r="C23" s="271" t="s">
        <v>17</v>
      </c>
      <c r="D23" s="272">
        <v>7</v>
      </c>
      <c r="E23" s="273">
        <v>1</v>
      </c>
      <c r="F23" s="274"/>
      <c r="G23" s="275"/>
      <c r="H23" s="276"/>
      <c r="I23" s="276"/>
      <c r="J23" s="277"/>
      <c r="K23" s="278"/>
      <c r="L23" s="279">
        <v>15000</v>
      </c>
    </row>
    <row r="24" spans="1:14" s="65" customFormat="1" ht="14.1" customHeight="1">
      <c r="A24" s="269">
        <v>12</v>
      </c>
      <c r="B24" s="270">
        <v>22112012</v>
      </c>
      <c r="C24" s="271" t="s">
        <v>18</v>
      </c>
      <c r="D24" s="272">
        <v>7</v>
      </c>
      <c r="E24" s="273">
        <v>1.05</v>
      </c>
      <c r="F24" s="274"/>
      <c r="G24" s="275"/>
      <c r="H24" s="276"/>
      <c r="I24" s="276"/>
      <c r="J24" s="277"/>
      <c r="K24" s="278"/>
      <c r="L24" s="279">
        <v>15000</v>
      </c>
    </row>
    <row r="25" spans="1:14" s="65" customFormat="1" ht="14.1" customHeight="1">
      <c r="A25" s="269">
        <v>13</v>
      </c>
      <c r="B25" s="270">
        <v>22112013</v>
      </c>
      <c r="C25" s="271" t="s">
        <v>19</v>
      </c>
      <c r="D25" s="272">
        <v>7</v>
      </c>
      <c r="E25" s="273">
        <v>1.1299999999999999</v>
      </c>
      <c r="F25" s="274"/>
      <c r="G25" s="275"/>
      <c r="H25" s="276"/>
      <c r="I25" s="276"/>
      <c r="J25" s="277"/>
      <c r="K25" s="278"/>
      <c r="L25" s="279">
        <v>15000</v>
      </c>
    </row>
    <row r="26" spans="1:14" s="65" customFormat="1" ht="14.1" customHeight="1">
      <c r="A26" s="269">
        <v>14</v>
      </c>
      <c r="B26" s="270">
        <v>22112014</v>
      </c>
      <c r="C26" s="271" t="s">
        <v>20</v>
      </c>
      <c r="D26" s="272">
        <v>7</v>
      </c>
      <c r="E26" s="273">
        <v>1.2</v>
      </c>
      <c r="F26" s="274"/>
      <c r="G26" s="275"/>
      <c r="H26" s="276"/>
      <c r="I26" s="276"/>
      <c r="J26" s="277"/>
      <c r="K26" s="278"/>
      <c r="L26" s="279">
        <v>15000</v>
      </c>
    </row>
    <row r="27" spans="1:14" s="65" customFormat="1" ht="14.1" customHeight="1">
      <c r="A27" s="269">
        <v>15</v>
      </c>
      <c r="B27" s="270">
        <v>22112015</v>
      </c>
      <c r="C27" s="271" t="s">
        <v>21</v>
      </c>
      <c r="D27" s="272">
        <v>7</v>
      </c>
      <c r="E27" s="273">
        <v>1.35</v>
      </c>
      <c r="F27" s="274"/>
      <c r="G27" s="275"/>
      <c r="H27" s="276"/>
      <c r="I27" s="276"/>
      <c r="J27" s="277"/>
      <c r="K27" s="278"/>
      <c r="L27" s="279">
        <v>15000</v>
      </c>
    </row>
    <row r="28" spans="1:14" s="65" customFormat="1" ht="14.1" customHeight="1">
      <c r="A28" s="269">
        <v>16</v>
      </c>
      <c r="B28" s="270">
        <v>22112016</v>
      </c>
      <c r="C28" s="271" t="s">
        <v>22</v>
      </c>
      <c r="D28" s="272">
        <v>7</v>
      </c>
      <c r="E28" s="273">
        <v>1.4</v>
      </c>
      <c r="F28" s="274"/>
      <c r="G28" s="275"/>
      <c r="H28" s="276"/>
      <c r="I28" s="276"/>
      <c r="J28" s="277"/>
      <c r="K28" s="278"/>
      <c r="L28" s="279">
        <v>15000</v>
      </c>
    </row>
    <row r="29" spans="1:14" s="65" customFormat="1" ht="14.1" customHeight="1">
      <c r="A29" s="269">
        <v>17</v>
      </c>
      <c r="B29" s="270">
        <v>22112017</v>
      </c>
      <c r="C29" s="271" t="s">
        <v>23</v>
      </c>
      <c r="D29" s="272">
        <v>7</v>
      </c>
      <c r="E29" s="273">
        <v>1.6</v>
      </c>
      <c r="F29" s="274"/>
      <c r="G29" s="275"/>
      <c r="H29" s="276"/>
      <c r="I29" s="276"/>
      <c r="J29" s="277"/>
      <c r="K29" s="278"/>
      <c r="L29" s="279">
        <v>8000</v>
      </c>
      <c r="N29" s="65" t="s">
        <v>787</v>
      </c>
    </row>
    <row r="30" spans="1:14" s="65" customFormat="1" ht="14.1" customHeight="1">
      <c r="A30" s="269">
        <v>18</v>
      </c>
      <c r="B30" s="270">
        <v>22112051</v>
      </c>
      <c r="C30" s="271" t="s">
        <v>24</v>
      </c>
      <c r="D30" s="272">
        <v>7</v>
      </c>
      <c r="E30" s="273">
        <v>1.7</v>
      </c>
      <c r="F30" s="274"/>
      <c r="G30" s="275"/>
      <c r="H30" s="276"/>
      <c r="I30" s="276"/>
      <c r="J30" s="277"/>
      <c r="K30" s="278"/>
      <c r="L30" s="279">
        <v>8000</v>
      </c>
      <c r="N30" s="252"/>
    </row>
    <row r="31" spans="1:14" s="65" customFormat="1" ht="14.1" customHeight="1">
      <c r="A31" s="269">
        <v>19</v>
      </c>
      <c r="B31" s="270">
        <v>22112052</v>
      </c>
      <c r="C31" s="271" t="s">
        <v>25</v>
      </c>
      <c r="D31" s="272">
        <v>7</v>
      </c>
      <c r="E31" s="273">
        <v>2</v>
      </c>
      <c r="F31" s="274"/>
      <c r="G31" s="275"/>
      <c r="H31" s="276"/>
      <c r="I31" s="276"/>
      <c r="J31" s="277"/>
      <c r="K31" s="278"/>
      <c r="L31" s="279">
        <v>6000</v>
      </c>
    </row>
    <row r="32" spans="1:14" s="65" customFormat="1" ht="14.1" customHeight="1">
      <c r="A32" s="269">
        <v>20</v>
      </c>
      <c r="B32" s="270">
        <v>22112053</v>
      </c>
      <c r="C32" s="271" t="s">
        <v>26</v>
      </c>
      <c r="D32" s="272">
        <v>7</v>
      </c>
      <c r="E32" s="273">
        <v>2.13</v>
      </c>
      <c r="F32" s="274"/>
      <c r="G32" s="275"/>
      <c r="H32" s="276"/>
      <c r="I32" s="276"/>
      <c r="J32" s="277"/>
      <c r="K32" s="278"/>
      <c r="L32" s="279">
        <v>4000</v>
      </c>
    </row>
    <row r="33" spans="1:12" s="65" customFormat="1" ht="14.1" customHeight="1">
      <c r="A33" s="269">
        <v>21</v>
      </c>
      <c r="B33" s="270">
        <v>22112054</v>
      </c>
      <c r="C33" s="271" t="s">
        <v>27</v>
      </c>
      <c r="D33" s="272">
        <v>7</v>
      </c>
      <c r="E33" s="273">
        <v>2.2999999999999998</v>
      </c>
      <c r="F33" s="274"/>
      <c r="G33" s="275"/>
      <c r="H33" s="276"/>
      <c r="I33" s="276"/>
      <c r="J33" s="277"/>
      <c r="K33" s="278"/>
      <c r="L33" s="279">
        <v>4000</v>
      </c>
    </row>
    <row r="34" spans="1:12" s="65" customFormat="1" ht="14.1" customHeight="1">
      <c r="A34" s="269">
        <v>22</v>
      </c>
      <c r="B34" s="270">
        <v>22112055</v>
      </c>
      <c r="C34" s="271" t="s">
        <v>28</v>
      </c>
      <c r="D34" s="272">
        <v>7</v>
      </c>
      <c r="E34" s="273">
        <v>2.5099999999999998</v>
      </c>
      <c r="F34" s="274"/>
      <c r="G34" s="275"/>
      <c r="H34" s="276"/>
      <c r="I34" s="276"/>
      <c r="J34" s="277"/>
      <c r="K34" s="278"/>
      <c r="L34" s="279">
        <v>4000</v>
      </c>
    </row>
    <row r="35" spans="1:12" s="65" customFormat="1" ht="14.1" customHeight="1">
      <c r="A35" s="269">
        <v>23</v>
      </c>
      <c r="B35" s="270">
        <v>22112056</v>
      </c>
      <c r="C35" s="271" t="s">
        <v>29</v>
      </c>
      <c r="D35" s="272">
        <v>7</v>
      </c>
      <c r="E35" s="273">
        <v>2.6</v>
      </c>
      <c r="F35" s="274"/>
      <c r="G35" s="275"/>
      <c r="H35" s="276"/>
      <c r="I35" s="276"/>
      <c r="J35" s="277"/>
      <c r="K35" s="278"/>
      <c r="L35" s="279">
        <v>4000</v>
      </c>
    </row>
    <row r="36" spans="1:12" s="65" customFormat="1" ht="14.1" customHeight="1">
      <c r="A36" s="269">
        <v>24</v>
      </c>
      <c r="B36" s="270">
        <v>22112057</v>
      </c>
      <c r="C36" s="271" t="s">
        <v>30</v>
      </c>
      <c r="D36" s="272">
        <v>19</v>
      </c>
      <c r="E36" s="273">
        <v>1.82</v>
      </c>
      <c r="F36" s="274"/>
      <c r="G36" s="275"/>
      <c r="H36" s="276"/>
      <c r="I36" s="276"/>
      <c r="J36" s="277"/>
      <c r="K36" s="278"/>
      <c r="L36" s="279">
        <v>4000</v>
      </c>
    </row>
    <row r="37" spans="1:12" s="65" customFormat="1" ht="14.1" customHeight="1">
      <c r="A37" s="269">
        <v>25</v>
      </c>
      <c r="B37" s="270">
        <v>22112058</v>
      </c>
      <c r="C37" s="271" t="s">
        <v>31</v>
      </c>
      <c r="D37" s="272">
        <v>19</v>
      </c>
      <c r="E37" s="273">
        <v>2</v>
      </c>
      <c r="F37" s="274"/>
      <c r="G37" s="275"/>
      <c r="H37" s="276"/>
      <c r="I37" s="276"/>
      <c r="J37" s="277"/>
      <c r="K37" s="278"/>
      <c r="L37" s="279">
        <v>4000</v>
      </c>
    </row>
    <row r="38" spans="1:12" s="65" customFormat="1" ht="14.1" customHeight="1">
      <c r="A38" s="269">
        <v>26</v>
      </c>
      <c r="B38" s="270">
        <v>22112059</v>
      </c>
      <c r="C38" s="271" t="s">
        <v>32</v>
      </c>
      <c r="D38" s="272">
        <v>19</v>
      </c>
      <c r="E38" s="273">
        <v>2.13</v>
      </c>
      <c r="F38" s="274"/>
      <c r="G38" s="275"/>
      <c r="H38" s="276"/>
      <c r="I38" s="276"/>
      <c r="J38" s="277"/>
      <c r="K38" s="278"/>
      <c r="L38" s="279">
        <v>4000</v>
      </c>
    </row>
    <row r="39" spans="1:12" s="65" customFormat="1" ht="14.1" customHeight="1">
      <c r="A39" s="269">
        <v>27</v>
      </c>
      <c r="B39" s="270">
        <v>22112060</v>
      </c>
      <c r="C39" s="271" t="s">
        <v>33</v>
      </c>
      <c r="D39" s="272">
        <v>19</v>
      </c>
      <c r="E39" s="273">
        <v>2.25</v>
      </c>
      <c r="F39" s="274"/>
      <c r="G39" s="275"/>
      <c r="H39" s="276"/>
      <c r="I39" s="276"/>
      <c r="J39" s="277"/>
      <c r="K39" s="278"/>
      <c r="L39" s="279">
        <v>2000</v>
      </c>
    </row>
    <row r="40" spans="1:12" s="65" customFormat="1" ht="14.1" customHeight="1">
      <c r="A40" s="269">
        <v>28</v>
      </c>
      <c r="B40" s="270">
        <v>22112061</v>
      </c>
      <c r="C40" s="271" t="s">
        <v>34</v>
      </c>
      <c r="D40" s="272">
        <v>19</v>
      </c>
      <c r="E40" s="273">
        <v>2.2999999999999998</v>
      </c>
      <c r="F40" s="274"/>
      <c r="G40" s="275"/>
      <c r="H40" s="276"/>
      <c r="I40" s="276"/>
      <c r="J40" s="277"/>
      <c r="K40" s="278"/>
      <c r="L40" s="279">
        <v>2000</v>
      </c>
    </row>
    <row r="41" spans="1:12" s="65" customFormat="1" ht="14.1" customHeight="1">
      <c r="A41" s="269">
        <v>29</v>
      </c>
      <c r="B41" s="270">
        <v>22112062</v>
      </c>
      <c r="C41" s="271" t="s">
        <v>35</v>
      </c>
      <c r="D41" s="272">
        <v>19</v>
      </c>
      <c r="E41" s="273">
        <v>2.5099999999999998</v>
      </c>
      <c r="F41" s="274"/>
      <c r="G41" s="275"/>
      <c r="H41" s="276"/>
      <c r="I41" s="276"/>
      <c r="J41" s="277"/>
      <c r="K41" s="278"/>
      <c r="L41" s="279">
        <v>2000</v>
      </c>
    </row>
    <row r="42" spans="1:12" s="65" customFormat="1" ht="14.1" customHeight="1">
      <c r="A42" s="269">
        <v>30</v>
      </c>
      <c r="B42" s="270">
        <v>22112063</v>
      </c>
      <c r="C42" s="271" t="s">
        <v>36</v>
      </c>
      <c r="D42" s="272">
        <v>19</v>
      </c>
      <c r="E42" s="273">
        <v>2.6</v>
      </c>
      <c r="F42" s="274"/>
      <c r="G42" s="275"/>
      <c r="H42" s="276"/>
      <c r="I42" s="276"/>
      <c r="J42" s="277"/>
      <c r="K42" s="278"/>
      <c r="L42" s="279">
        <v>2000</v>
      </c>
    </row>
    <row r="43" spans="1:12" s="65" customFormat="1" ht="14.1" customHeight="1">
      <c r="A43" s="269">
        <v>31</v>
      </c>
      <c r="B43" s="270">
        <v>22112064</v>
      </c>
      <c r="C43" s="271" t="s">
        <v>37</v>
      </c>
      <c r="D43" s="272">
        <v>37</v>
      </c>
      <c r="E43" s="273">
        <v>2.0099999999999998</v>
      </c>
      <c r="F43" s="274"/>
      <c r="G43" s="275"/>
      <c r="H43" s="276"/>
      <c r="I43" s="276"/>
      <c r="J43" s="277"/>
      <c r="K43" s="278"/>
      <c r="L43" s="279">
        <v>2000</v>
      </c>
    </row>
    <row r="44" spans="1:12" s="65" customFormat="1" ht="14.1" customHeight="1">
      <c r="A44" s="269">
        <v>32</v>
      </c>
      <c r="B44" s="270">
        <v>22112065</v>
      </c>
      <c r="C44" s="271" t="s">
        <v>38</v>
      </c>
      <c r="D44" s="272">
        <v>37</v>
      </c>
      <c r="E44" s="273">
        <v>2.06</v>
      </c>
      <c r="F44" s="274"/>
      <c r="G44" s="275"/>
      <c r="H44" s="276"/>
      <c r="I44" s="276"/>
      <c r="J44" s="277"/>
      <c r="K44" s="278"/>
      <c r="L44" s="279">
        <v>2000</v>
      </c>
    </row>
    <row r="45" spans="1:12" s="65" customFormat="1" ht="14.1" customHeight="1">
      <c r="A45" s="269">
        <v>33</v>
      </c>
      <c r="B45" s="270">
        <v>22112066</v>
      </c>
      <c r="C45" s="271" t="s">
        <v>39</v>
      </c>
      <c r="D45" s="272">
        <v>37</v>
      </c>
      <c r="E45" s="273">
        <v>2.25</v>
      </c>
      <c r="F45" s="274"/>
      <c r="G45" s="275"/>
      <c r="H45" s="276"/>
      <c r="I45" s="276"/>
      <c r="J45" s="277"/>
      <c r="K45" s="278"/>
      <c r="L45" s="279">
        <v>1500</v>
      </c>
    </row>
    <row r="46" spans="1:12" s="65" customFormat="1" ht="14.1" customHeight="1">
      <c r="A46" s="269">
        <v>34</v>
      </c>
      <c r="B46" s="270">
        <v>22112067</v>
      </c>
      <c r="C46" s="271" t="s">
        <v>40</v>
      </c>
      <c r="D46" s="272">
        <v>37</v>
      </c>
      <c r="E46" s="273">
        <v>2.5099999999999998</v>
      </c>
      <c r="F46" s="274"/>
      <c r="G46" s="275"/>
      <c r="H46" s="276"/>
      <c r="I46" s="276"/>
      <c r="J46" s="277"/>
      <c r="K46" s="278"/>
      <c r="L46" s="279">
        <v>1500</v>
      </c>
    </row>
    <row r="47" spans="1:12" s="65" customFormat="1" ht="14.1" customHeight="1">
      <c r="A47" s="269">
        <v>35</v>
      </c>
      <c r="B47" s="270">
        <v>22112068</v>
      </c>
      <c r="C47" s="271" t="s">
        <v>41</v>
      </c>
      <c r="D47" s="272">
        <v>37</v>
      </c>
      <c r="E47" s="273">
        <v>2.6</v>
      </c>
      <c r="F47" s="274"/>
      <c r="G47" s="275"/>
      <c r="H47" s="276"/>
      <c r="I47" s="276"/>
      <c r="J47" s="277"/>
      <c r="K47" s="278"/>
      <c r="L47" s="279">
        <v>1000</v>
      </c>
    </row>
    <row r="48" spans="1:12" s="65" customFormat="1" ht="14.1" customHeight="1">
      <c r="A48" s="269">
        <v>36</v>
      </c>
      <c r="B48" s="270">
        <v>22112069</v>
      </c>
      <c r="C48" s="271" t="s">
        <v>42</v>
      </c>
      <c r="D48" s="272">
        <v>37</v>
      </c>
      <c r="E48" s="273">
        <v>2.84</v>
      </c>
      <c r="F48" s="274"/>
      <c r="G48" s="275"/>
      <c r="H48" s="276"/>
      <c r="I48" s="276"/>
      <c r="J48" s="277"/>
      <c r="K48" s="278"/>
      <c r="L48" s="279">
        <v>1000</v>
      </c>
    </row>
    <row r="49" spans="1:13" s="65" customFormat="1" ht="14.1" customHeight="1">
      <c r="A49" s="269">
        <v>37</v>
      </c>
      <c r="B49" s="270">
        <v>22112070</v>
      </c>
      <c r="C49" s="271" t="s">
        <v>43</v>
      </c>
      <c r="D49" s="272">
        <v>37</v>
      </c>
      <c r="E49" s="273">
        <v>2.9</v>
      </c>
      <c r="F49" s="274"/>
      <c r="G49" s="275"/>
      <c r="H49" s="276"/>
      <c r="I49" s="276"/>
      <c r="J49" s="277"/>
      <c r="K49" s="278"/>
      <c r="L49" s="279">
        <v>1000</v>
      </c>
    </row>
    <row r="50" spans="1:13" s="65" customFormat="1" ht="14.1" customHeight="1">
      <c r="A50" s="269">
        <v>38</v>
      </c>
      <c r="B50" s="270">
        <v>22112071</v>
      </c>
      <c r="C50" s="271" t="s">
        <v>44</v>
      </c>
      <c r="D50" s="272">
        <v>37</v>
      </c>
      <c r="E50" s="273">
        <v>3.15</v>
      </c>
      <c r="F50" s="274"/>
      <c r="G50" s="275"/>
      <c r="H50" s="276"/>
      <c r="I50" s="276"/>
      <c r="J50" s="277"/>
      <c r="K50" s="278"/>
      <c r="L50" s="279">
        <v>1000</v>
      </c>
    </row>
    <row r="51" spans="1:13" s="65" customFormat="1" ht="14.1" customHeight="1">
      <c r="A51" s="269">
        <v>39</v>
      </c>
      <c r="B51" s="270">
        <v>22112072</v>
      </c>
      <c r="C51" s="271" t="s">
        <v>45</v>
      </c>
      <c r="D51" s="272">
        <v>37</v>
      </c>
      <c r="E51" s="273">
        <v>3.66</v>
      </c>
      <c r="F51" s="274"/>
      <c r="G51" s="275"/>
      <c r="H51" s="276"/>
      <c r="I51" s="276"/>
      <c r="J51" s="277"/>
      <c r="K51" s="278"/>
      <c r="L51" s="279">
        <v>1000</v>
      </c>
    </row>
    <row r="52" spans="1:13" s="65" customFormat="1" ht="14.1" customHeight="1">
      <c r="A52" s="269">
        <v>40</v>
      </c>
      <c r="B52" s="270">
        <v>22112073</v>
      </c>
      <c r="C52" s="271" t="s">
        <v>46</v>
      </c>
      <c r="D52" s="272">
        <v>61</v>
      </c>
      <c r="E52" s="273">
        <v>3.2</v>
      </c>
      <c r="F52" s="274"/>
      <c r="G52" s="275"/>
      <c r="H52" s="276"/>
      <c r="I52" s="276"/>
      <c r="J52" s="277"/>
      <c r="K52" s="278"/>
      <c r="L52" s="279">
        <v>1000</v>
      </c>
    </row>
    <row r="53" spans="1:13" s="65" customFormat="1" ht="14.1" customHeight="1">
      <c r="A53" s="269">
        <v>41</v>
      </c>
      <c r="B53" s="270">
        <v>22112074</v>
      </c>
      <c r="C53" s="271" t="s">
        <v>47</v>
      </c>
      <c r="D53" s="272">
        <v>61</v>
      </c>
      <c r="E53" s="273">
        <v>3.6</v>
      </c>
      <c r="F53" s="274"/>
      <c r="G53" s="275"/>
      <c r="H53" s="276"/>
      <c r="I53" s="276"/>
      <c r="J53" s="277"/>
      <c r="K53" s="278"/>
      <c r="L53" s="279">
        <v>1000</v>
      </c>
    </row>
    <row r="54" spans="1:13" s="65" customFormat="1" ht="14.1" customHeight="1" thickBot="1">
      <c r="A54" s="280">
        <v>42</v>
      </c>
      <c r="B54" s="281">
        <v>22112075</v>
      </c>
      <c r="C54" s="282" t="s">
        <v>48</v>
      </c>
      <c r="D54" s="283">
        <v>61</v>
      </c>
      <c r="E54" s="284">
        <v>4.0999999999999996</v>
      </c>
      <c r="F54" s="285"/>
      <c r="G54" s="286"/>
      <c r="H54" s="287"/>
      <c r="I54" s="287"/>
      <c r="J54" s="288"/>
      <c r="K54" s="289"/>
      <c r="L54" s="290">
        <v>1000</v>
      </c>
    </row>
    <row r="55" spans="1:13" s="6" customFormat="1" ht="5.25" customHeight="1" thickTop="1">
      <c r="E55" s="7"/>
      <c r="G55" s="7"/>
      <c r="H55" s="8"/>
      <c r="I55" s="8"/>
      <c r="J55" s="8"/>
      <c r="K55" s="9"/>
      <c r="L55" s="26"/>
    </row>
    <row r="56" spans="1:13" s="10" customFormat="1" ht="12.75" customHeight="1">
      <c r="B56" s="260" t="s">
        <v>793</v>
      </c>
      <c r="D56" s="11"/>
      <c r="E56" s="11"/>
      <c r="F56" s="11"/>
      <c r="G56" s="417" t="s">
        <v>1082</v>
      </c>
      <c r="H56" s="417"/>
      <c r="I56" s="417"/>
      <c r="J56" s="417"/>
      <c r="K56" s="417"/>
      <c r="L56" s="417"/>
      <c r="M56" s="12"/>
    </row>
    <row r="57" spans="1:13" s="10" customFormat="1" ht="12.75" customHeight="1">
      <c r="A57" s="215" t="s">
        <v>791</v>
      </c>
      <c r="B57" s="253"/>
      <c r="D57" s="11"/>
      <c r="E57" s="11"/>
      <c r="F57" s="11"/>
      <c r="G57" s="457" t="s">
        <v>790</v>
      </c>
      <c r="H57" s="457"/>
      <c r="I57" s="457"/>
      <c r="J57" s="457"/>
      <c r="K57" s="457"/>
      <c r="L57" s="457"/>
      <c r="M57" s="12"/>
    </row>
    <row r="58" spans="1:13" s="10" customFormat="1" ht="12.75" customHeight="1">
      <c r="A58" s="13" t="s">
        <v>734</v>
      </c>
      <c r="B58" s="13"/>
      <c r="C58" s="12"/>
      <c r="D58" s="12"/>
      <c r="E58" s="14"/>
      <c r="F58" s="15"/>
      <c r="G58" s="418"/>
      <c r="H58" s="418"/>
      <c r="I58" s="418"/>
      <c r="J58" s="418"/>
      <c r="K58" s="418"/>
      <c r="L58" s="418"/>
      <c r="M58" s="17"/>
    </row>
    <row r="59" spans="1:13" s="4" customFormat="1" ht="12.75" customHeight="1">
      <c r="A59" s="13" t="s">
        <v>735</v>
      </c>
      <c r="B59" s="13"/>
      <c r="C59" s="18"/>
      <c r="D59" s="19"/>
      <c r="E59" s="19"/>
      <c r="F59" s="19"/>
      <c r="G59" s="20"/>
      <c r="H59" s="20"/>
      <c r="I59" s="20"/>
      <c r="J59" s="312"/>
      <c r="K59" s="19"/>
      <c r="L59" s="313"/>
      <c r="M59" s="22"/>
    </row>
    <row r="60" spans="1:13" s="10" customFormat="1" ht="12.75" customHeight="1">
      <c r="A60" s="13" t="s">
        <v>736</v>
      </c>
      <c r="B60" s="13"/>
      <c r="E60" s="23"/>
      <c r="G60" s="314"/>
      <c r="H60" s="314"/>
      <c r="I60" s="314"/>
      <c r="J60" s="314"/>
      <c r="K60" s="315"/>
      <c r="L60" s="311"/>
    </row>
    <row r="61" spans="1:13" ht="22.5" customHeight="1">
      <c r="A61" s="452" t="s">
        <v>788</v>
      </c>
      <c r="B61" s="452"/>
      <c r="C61" s="452"/>
      <c r="D61" s="452"/>
      <c r="E61" s="255"/>
      <c r="F61" s="255"/>
      <c r="G61" s="456"/>
      <c r="H61" s="456"/>
      <c r="I61" s="456"/>
      <c r="J61" s="456"/>
      <c r="K61" s="456"/>
      <c r="L61" s="456"/>
    </row>
    <row r="62" spans="1:13" ht="15" customHeight="1">
      <c r="A62" s="254" t="s">
        <v>789</v>
      </c>
      <c r="B62" s="254"/>
      <c r="C62" s="254"/>
      <c r="D62" s="254"/>
      <c r="E62" s="254"/>
      <c r="F62" s="254"/>
      <c r="G62" s="451"/>
      <c r="H62" s="451"/>
      <c r="I62" s="451"/>
      <c r="J62" s="451"/>
      <c r="K62" s="451"/>
      <c r="L62" s="451"/>
    </row>
    <row r="63" spans="1:13" s="6" customFormat="1" ht="11.25">
      <c r="D63" s="162"/>
      <c r="E63" s="7"/>
    </row>
    <row r="64" spans="1:13" s="6" customFormat="1" ht="10.5">
      <c r="E64" s="7"/>
    </row>
    <row r="65" spans="5:12" s="6" customFormat="1" ht="11.25">
      <c r="E65" s="7"/>
      <c r="G65" s="7"/>
      <c r="H65" s="8"/>
      <c r="I65" s="8"/>
      <c r="J65" s="8"/>
      <c r="K65" s="9"/>
      <c r="L65" s="26"/>
    </row>
    <row r="66" spans="5:12" s="6" customFormat="1" ht="11.25">
      <c r="E66" s="7"/>
      <c r="G66" s="7"/>
      <c r="H66" s="8"/>
      <c r="I66" s="8"/>
      <c r="J66" s="8"/>
      <c r="K66" s="9"/>
      <c r="L66" s="26"/>
    </row>
    <row r="67" spans="5:12" s="6" customFormat="1" ht="11.25">
      <c r="E67" s="7"/>
      <c r="G67" s="7"/>
      <c r="H67" s="8"/>
      <c r="I67" s="8"/>
      <c r="J67" s="8"/>
      <c r="K67" s="9"/>
      <c r="L67" s="26"/>
    </row>
    <row r="68" spans="5:12" s="6" customFormat="1" ht="11.25">
      <c r="E68" s="7"/>
      <c r="G68" s="7"/>
      <c r="H68" s="8"/>
      <c r="I68" s="8"/>
      <c r="J68" s="8"/>
      <c r="K68" s="9"/>
      <c r="L68" s="26"/>
    </row>
  </sheetData>
  <mergeCells count="21">
    <mergeCell ref="A5:L5"/>
    <mergeCell ref="A6:L6"/>
    <mergeCell ref="L10:L11"/>
    <mergeCell ref="D11:E11"/>
    <mergeCell ref="C8:K8"/>
    <mergeCell ref="C7:L7"/>
    <mergeCell ref="I10:I11"/>
    <mergeCell ref="D10:G10"/>
    <mergeCell ref="A10:A12"/>
    <mergeCell ref="B10:B12"/>
    <mergeCell ref="G62:L62"/>
    <mergeCell ref="A61:D61"/>
    <mergeCell ref="F11:G11"/>
    <mergeCell ref="G58:L58"/>
    <mergeCell ref="H10:H11"/>
    <mergeCell ref="G61:L61"/>
    <mergeCell ref="G57:L57"/>
    <mergeCell ref="K10:K11"/>
    <mergeCell ref="C10:C12"/>
    <mergeCell ref="J10:J11"/>
    <mergeCell ref="G56:L56"/>
  </mergeCells>
  <phoneticPr fontId="8" type="noConversion"/>
  <pageMargins left="1.2" right="0" top="0" bottom="0" header="0" footer="0"/>
  <pageSetup paperSize="9" orientation="portrait" r:id="rId1"/>
  <headerFooter alignWithMargins="0">
    <oddFooter>&amp;CTrang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8"/>
  <sheetViews>
    <sheetView tabSelected="1" zoomScale="120" zoomScaleNormal="120" workbookViewId="0">
      <selection activeCell="G31" sqref="G31"/>
    </sheetView>
  </sheetViews>
  <sheetFormatPr defaultRowHeight="12.75"/>
  <cols>
    <col min="1" max="1" width="7.42578125" customWidth="1"/>
    <col min="2" max="2" width="13.140625" hidden="1" customWidth="1"/>
    <col min="3" max="3" width="28.28515625" customWidth="1"/>
    <col min="4" max="4" width="5.7109375" customWidth="1"/>
    <col min="5" max="5" width="7" style="1" bestFit="1" customWidth="1"/>
    <col min="6" max="6" width="5.7109375" customWidth="1"/>
    <col min="7" max="7" width="5.85546875" style="1" customWidth="1"/>
    <col min="8" max="8" width="1.28515625" style="2" hidden="1" customWidth="1"/>
    <col min="9" max="9" width="1.140625" style="2" hidden="1" customWidth="1"/>
    <col min="10" max="10" width="0.85546875" style="2" hidden="1" customWidth="1"/>
    <col min="11" max="11" width="12.5703125" style="3" customWidth="1"/>
    <col min="12" max="12" width="12.42578125" style="3" customWidth="1"/>
    <col min="13" max="13" width="9.7109375" style="28" customWidth="1"/>
    <col min="14" max="14" width="10" hidden="1" customWidth="1"/>
    <col min="15" max="15" width="0" hidden="1" customWidth="1"/>
  </cols>
  <sheetData>
    <row r="1" spans="1:14">
      <c r="E1"/>
      <c r="F1" s="1"/>
      <c r="G1"/>
      <c r="H1" s="1"/>
      <c r="K1" s="2"/>
      <c r="M1" s="3"/>
      <c r="N1" s="28"/>
    </row>
    <row r="2" spans="1:14">
      <c r="E2"/>
      <c r="F2" s="1"/>
      <c r="G2"/>
      <c r="H2" s="1"/>
      <c r="K2" s="2"/>
      <c r="M2" s="3"/>
      <c r="N2" s="28"/>
    </row>
    <row r="3" spans="1:14" ht="21.75" customHeight="1">
      <c r="E3"/>
      <c r="F3" s="1"/>
      <c r="G3"/>
      <c r="H3" s="1"/>
      <c r="K3" s="2"/>
      <c r="M3" s="3"/>
      <c r="N3" s="28"/>
    </row>
    <row r="5" spans="1:14" ht="20.25" customHeight="1">
      <c r="A5" s="429" t="s">
        <v>794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4" ht="15">
      <c r="A6" s="481" t="s">
        <v>1165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</row>
    <row r="7" spans="1:14">
      <c r="B7" s="34"/>
      <c r="C7" s="330" t="s">
        <v>924</v>
      </c>
      <c r="D7" s="330"/>
      <c r="E7" s="330"/>
      <c r="F7" s="330"/>
      <c r="G7" s="330"/>
      <c r="H7" s="330"/>
      <c r="I7" s="330"/>
      <c r="J7" s="330"/>
      <c r="K7" s="330"/>
      <c r="L7" s="329"/>
      <c r="M7" s="34"/>
    </row>
    <row r="8" spans="1:14">
      <c r="B8" s="34"/>
      <c r="C8" s="330" t="s">
        <v>927</v>
      </c>
      <c r="D8" s="330"/>
      <c r="E8" s="330"/>
      <c r="F8" s="330"/>
      <c r="G8" s="330"/>
      <c r="H8" s="330"/>
      <c r="I8" s="330"/>
      <c r="J8" s="330"/>
      <c r="K8" s="330"/>
      <c r="L8" s="329"/>
      <c r="M8" s="34"/>
    </row>
    <row r="9" spans="1:14" ht="13.5" thickBot="1"/>
    <row r="10" spans="1:14" s="4" customFormat="1" ht="27" customHeight="1" thickTop="1">
      <c r="A10" s="482" t="s">
        <v>730</v>
      </c>
      <c r="B10" s="479" t="s">
        <v>731</v>
      </c>
      <c r="C10" s="479" t="s">
        <v>732</v>
      </c>
      <c r="D10" s="479" t="s">
        <v>0</v>
      </c>
      <c r="E10" s="479"/>
      <c r="F10" s="479"/>
      <c r="G10" s="479"/>
      <c r="H10" s="477" t="s">
        <v>1</v>
      </c>
      <c r="I10" s="477" t="s">
        <v>2</v>
      </c>
      <c r="J10" s="477" t="s">
        <v>3</v>
      </c>
      <c r="K10" s="480" t="s">
        <v>1177</v>
      </c>
      <c r="L10" s="480"/>
      <c r="M10" s="475" t="s">
        <v>738</v>
      </c>
    </row>
    <row r="11" spans="1:14" s="4" customFormat="1" ht="12.75" customHeight="1">
      <c r="A11" s="483"/>
      <c r="B11" s="485"/>
      <c r="C11" s="485"/>
      <c r="D11" s="487" t="s">
        <v>4</v>
      </c>
      <c r="E11" s="487"/>
      <c r="F11" s="487" t="s">
        <v>733</v>
      </c>
      <c r="G11" s="487"/>
      <c r="H11" s="478"/>
      <c r="I11" s="478"/>
      <c r="J11" s="478"/>
      <c r="K11" s="411" t="s">
        <v>1091</v>
      </c>
      <c r="L11" s="411" t="s">
        <v>1092</v>
      </c>
      <c r="M11" s="476"/>
    </row>
    <row r="12" spans="1:14" s="5" customFormat="1" ht="10.5">
      <c r="A12" s="484"/>
      <c r="B12" s="486"/>
      <c r="C12" s="486"/>
      <c r="D12" s="412" t="s">
        <v>729</v>
      </c>
      <c r="E12" s="413" t="s">
        <v>5</v>
      </c>
      <c r="F12" s="412" t="s">
        <v>729</v>
      </c>
      <c r="G12" s="413" t="s">
        <v>5</v>
      </c>
      <c r="H12" s="414" t="s">
        <v>6</v>
      </c>
      <c r="I12" s="414" t="s">
        <v>6</v>
      </c>
      <c r="J12" s="414" t="s">
        <v>6</v>
      </c>
      <c r="K12" s="414" t="s">
        <v>779</v>
      </c>
      <c r="L12" s="414" t="s">
        <v>779</v>
      </c>
      <c r="M12" s="415" t="s">
        <v>739</v>
      </c>
    </row>
    <row r="13" spans="1:14" s="65" customFormat="1" ht="14.1" hidden="1" customHeight="1">
      <c r="A13" s="269">
        <v>1</v>
      </c>
      <c r="B13" s="270">
        <v>25212101</v>
      </c>
      <c r="C13" s="271" t="s">
        <v>49</v>
      </c>
      <c r="D13" s="272">
        <v>7</v>
      </c>
      <c r="E13" s="273">
        <v>0.37</v>
      </c>
      <c r="F13" s="274"/>
      <c r="G13" s="275"/>
      <c r="H13" s="276">
        <v>1308.316707555711</v>
      </c>
      <c r="I13" s="276">
        <f>H13*1.03</f>
        <v>1347.5662087823823</v>
      </c>
      <c r="J13" s="277">
        <f>I13/0.8</f>
        <v>1684.4577609779778</v>
      </c>
      <c r="K13" s="278">
        <v>1264.7320369033796</v>
      </c>
      <c r="L13" s="331"/>
      <c r="M13" s="334">
        <v>100</v>
      </c>
    </row>
    <row r="14" spans="1:14" s="65" customFormat="1" ht="14.1" hidden="1" customHeight="1">
      <c r="A14" s="269">
        <v>2</v>
      </c>
      <c r="B14" s="270">
        <v>25212102</v>
      </c>
      <c r="C14" s="271" t="s">
        <v>50</v>
      </c>
      <c r="D14" s="272">
        <v>7</v>
      </c>
      <c r="E14" s="273">
        <v>0.42</v>
      </c>
      <c r="F14" s="274"/>
      <c r="G14" s="275"/>
      <c r="H14" s="276">
        <v>1645.4471900008075</v>
      </c>
      <c r="I14" s="276">
        <f t="shared" ref="I14:I65" si="0">H14*1.03</f>
        <v>1694.8106057008317</v>
      </c>
      <c r="J14" s="277">
        <f t="shared" ref="J14:J65" si="1">I14/0.8</f>
        <v>2118.5132571260397</v>
      </c>
      <c r="K14" s="278">
        <v>1588.6483521793177</v>
      </c>
      <c r="L14" s="331"/>
      <c r="M14" s="334">
        <v>100</v>
      </c>
    </row>
    <row r="15" spans="1:14" s="65" customFormat="1" ht="14.1" hidden="1" customHeight="1">
      <c r="A15" s="269">
        <v>3</v>
      </c>
      <c r="B15" s="270">
        <v>25212103</v>
      </c>
      <c r="C15" s="271" t="s">
        <v>51</v>
      </c>
      <c r="D15" s="272">
        <v>7</v>
      </c>
      <c r="E15" s="273">
        <v>0.45</v>
      </c>
      <c r="F15" s="274"/>
      <c r="G15" s="275"/>
      <c r="H15" s="276">
        <v>1864.5289418027467</v>
      </c>
      <c r="I15" s="276">
        <f t="shared" si="0"/>
        <v>1920.464810056829</v>
      </c>
      <c r="J15" s="277">
        <f t="shared" si="1"/>
        <v>2400.5810125710364</v>
      </c>
      <c r="K15" s="278">
        <v>1802.370899413351</v>
      </c>
      <c r="L15" s="331"/>
      <c r="M15" s="334">
        <v>100</v>
      </c>
    </row>
    <row r="16" spans="1:14" s="65" customFormat="1" ht="14.1" hidden="1" customHeight="1">
      <c r="A16" s="269">
        <v>4</v>
      </c>
      <c r="B16" s="270">
        <v>25212104</v>
      </c>
      <c r="C16" s="271" t="s">
        <v>52</v>
      </c>
      <c r="D16" s="272">
        <v>7</v>
      </c>
      <c r="E16" s="273">
        <v>0.52</v>
      </c>
      <c r="F16" s="274"/>
      <c r="G16" s="275"/>
      <c r="H16" s="276">
        <v>2330.5879864271601</v>
      </c>
      <c r="I16" s="276">
        <f t="shared" si="0"/>
        <v>2400.5056260199749</v>
      </c>
      <c r="J16" s="277">
        <f t="shared" si="1"/>
        <v>3000.6320325249685</v>
      </c>
      <c r="K16" s="278">
        <v>2283.2661474675233</v>
      </c>
      <c r="L16" s="331"/>
      <c r="M16" s="334">
        <v>100</v>
      </c>
    </row>
    <row r="17" spans="1:15" s="65" customFormat="1" ht="14.1" hidden="1" customHeight="1">
      <c r="A17" s="269">
        <v>5</v>
      </c>
      <c r="B17" s="270">
        <v>25212105</v>
      </c>
      <c r="C17" s="271" t="s">
        <v>53</v>
      </c>
      <c r="D17" s="272">
        <v>7</v>
      </c>
      <c r="E17" s="273">
        <v>0.6</v>
      </c>
      <c r="F17" s="274"/>
      <c r="G17" s="275"/>
      <c r="H17" s="276">
        <v>3049.9559437504208</v>
      </c>
      <c r="I17" s="276">
        <f t="shared" si="0"/>
        <v>3141.4546220629336</v>
      </c>
      <c r="J17" s="277">
        <f t="shared" si="1"/>
        <v>3926.8182775786668</v>
      </c>
      <c r="K17" s="278">
        <v>2984.7972585611187</v>
      </c>
      <c r="L17" s="331"/>
      <c r="M17" s="334">
        <v>100</v>
      </c>
    </row>
    <row r="18" spans="1:15" s="65" customFormat="1" ht="14.1" hidden="1" customHeight="1">
      <c r="A18" s="269">
        <v>6</v>
      </c>
      <c r="B18" s="270">
        <v>25212106</v>
      </c>
      <c r="C18" s="271" t="s">
        <v>54</v>
      </c>
      <c r="D18" s="272">
        <v>7</v>
      </c>
      <c r="E18" s="273">
        <v>0.67</v>
      </c>
      <c r="F18" s="274"/>
      <c r="G18" s="275"/>
      <c r="H18" s="276">
        <v>3752.1343036917215</v>
      </c>
      <c r="I18" s="276">
        <f t="shared" si="0"/>
        <v>3864.698332802473</v>
      </c>
      <c r="J18" s="277">
        <f t="shared" si="1"/>
        <v>4830.8729160030907</v>
      </c>
      <c r="K18" s="278">
        <v>3672.851374677201</v>
      </c>
      <c r="L18" s="331"/>
      <c r="M18" s="334">
        <v>100</v>
      </c>
    </row>
    <row r="19" spans="1:15" s="65" customFormat="1" ht="14.1" hidden="1" customHeight="1">
      <c r="A19" s="269">
        <v>7</v>
      </c>
      <c r="B19" s="270">
        <v>25212107</v>
      </c>
      <c r="C19" s="271" t="s">
        <v>55</v>
      </c>
      <c r="D19" s="272">
        <v>7</v>
      </c>
      <c r="E19" s="273">
        <v>0.75</v>
      </c>
      <c r="F19" s="274"/>
      <c r="G19" s="275"/>
      <c r="H19" s="276">
        <v>4663.8953414647849</v>
      </c>
      <c r="I19" s="276">
        <f t="shared" si="0"/>
        <v>4803.8122017087289</v>
      </c>
      <c r="J19" s="277">
        <f t="shared" si="1"/>
        <v>6004.7652521359105</v>
      </c>
      <c r="K19" s="278">
        <v>4554.5049965015751</v>
      </c>
      <c r="L19" s="331"/>
      <c r="M19" s="334">
        <v>100</v>
      </c>
    </row>
    <row r="20" spans="1:15" s="65" customFormat="1" ht="14.1" hidden="1" customHeight="1">
      <c r="A20" s="269">
        <v>8</v>
      </c>
      <c r="B20" s="270">
        <v>25212108</v>
      </c>
      <c r="C20" s="271" t="s">
        <v>56</v>
      </c>
      <c r="D20" s="272">
        <v>7</v>
      </c>
      <c r="E20" s="273">
        <v>0.8</v>
      </c>
      <c r="F20" s="274"/>
      <c r="G20" s="275"/>
      <c r="H20" s="276">
        <v>5275.0906643108547</v>
      </c>
      <c r="I20" s="276">
        <f t="shared" si="0"/>
        <v>5433.3433842401801</v>
      </c>
      <c r="J20" s="277">
        <f t="shared" si="1"/>
        <v>6791.6792303002248</v>
      </c>
      <c r="K20" s="278">
        <v>5157.329941014983</v>
      </c>
      <c r="L20" s="331"/>
      <c r="M20" s="334">
        <v>100</v>
      </c>
    </row>
    <row r="21" spans="1:15" s="65" customFormat="1" ht="14.1" hidden="1" customHeight="1">
      <c r="A21" s="269">
        <v>9</v>
      </c>
      <c r="B21" s="270">
        <v>25212109</v>
      </c>
      <c r="C21" s="271" t="s">
        <v>57</v>
      </c>
      <c r="D21" s="272">
        <v>7</v>
      </c>
      <c r="E21" s="273">
        <v>0.85</v>
      </c>
      <c r="F21" s="274"/>
      <c r="G21" s="275"/>
      <c r="H21" s="276">
        <v>6009.7586102470968</v>
      </c>
      <c r="I21" s="276">
        <f t="shared" si="0"/>
        <v>6190.0513685545102</v>
      </c>
      <c r="J21" s="277">
        <f t="shared" si="1"/>
        <v>7737.5642106931373</v>
      </c>
      <c r="K21" s="278">
        <v>5892.6243481932806</v>
      </c>
      <c r="L21" s="331"/>
      <c r="M21" s="334">
        <v>100</v>
      </c>
    </row>
    <row r="22" spans="1:15" s="65" customFormat="1" ht="14.1" hidden="1" customHeight="1">
      <c r="A22" s="269">
        <v>10</v>
      </c>
      <c r="B22" s="270">
        <v>25212110</v>
      </c>
      <c r="C22" s="271" t="s">
        <v>58</v>
      </c>
      <c r="D22" s="272">
        <v>7</v>
      </c>
      <c r="E22" s="273">
        <v>0.95</v>
      </c>
      <c r="F22" s="274"/>
      <c r="G22" s="275"/>
      <c r="H22" s="276">
        <v>7455.7363657781507</v>
      </c>
      <c r="I22" s="276">
        <f t="shared" si="0"/>
        <v>7679.4084567514956</v>
      </c>
      <c r="J22" s="277">
        <f t="shared" si="1"/>
        <v>9599.2605709393683</v>
      </c>
      <c r="K22" s="278">
        <v>7288.923497614066</v>
      </c>
      <c r="L22" s="331"/>
      <c r="M22" s="334">
        <v>100</v>
      </c>
    </row>
    <row r="23" spans="1:15" s="65" customFormat="1" ht="14.1" hidden="1" customHeight="1">
      <c r="A23" s="269">
        <v>11</v>
      </c>
      <c r="B23" s="270">
        <v>25212111</v>
      </c>
      <c r="C23" s="271" t="s">
        <v>59</v>
      </c>
      <c r="D23" s="272">
        <v>7</v>
      </c>
      <c r="E23" s="273">
        <v>1</v>
      </c>
      <c r="F23" s="274"/>
      <c r="G23" s="275"/>
      <c r="H23" s="276">
        <v>8224.0128418100103</v>
      </c>
      <c r="I23" s="276">
        <f t="shared" si="0"/>
        <v>8470.733227064311</v>
      </c>
      <c r="J23" s="277">
        <f t="shared" si="1"/>
        <v>10588.416533830388</v>
      </c>
      <c r="K23" s="278">
        <v>8045.1366580909335</v>
      </c>
      <c r="L23" s="331"/>
      <c r="M23" s="334">
        <v>100</v>
      </c>
    </row>
    <row r="24" spans="1:15" s="65" customFormat="1" ht="14.1" hidden="1" customHeight="1">
      <c r="A24" s="269">
        <v>12</v>
      </c>
      <c r="B24" s="270">
        <v>25212112</v>
      </c>
      <c r="C24" s="271" t="s">
        <v>60</v>
      </c>
      <c r="D24" s="272">
        <v>7</v>
      </c>
      <c r="E24" s="273">
        <v>1.05</v>
      </c>
      <c r="F24" s="274"/>
      <c r="G24" s="275"/>
      <c r="H24" s="276">
        <v>9024.7078701593273</v>
      </c>
      <c r="I24" s="276">
        <f t="shared" si="0"/>
        <v>9295.4491062641082</v>
      </c>
      <c r="J24" s="277">
        <f t="shared" si="1"/>
        <v>11619.311382830134</v>
      </c>
      <c r="K24" s="278">
        <v>8828.0325224071676</v>
      </c>
      <c r="L24" s="331"/>
      <c r="M24" s="334">
        <v>100</v>
      </c>
    </row>
    <row r="25" spans="1:15" s="65" customFormat="1" ht="14.1" hidden="1" customHeight="1">
      <c r="A25" s="269">
        <v>13</v>
      </c>
      <c r="B25" s="270">
        <v>25212113</v>
      </c>
      <c r="C25" s="271" t="s">
        <v>61</v>
      </c>
      <c r="D25" s="272">
        <v>7</v>
      </c>
      <c r="E25" s="273">
        <v>1.1299999999999999</v>
      </c>
      <c r="F25" s="274"/>
      <c r="G25" s="275"/>
      <c r="H25" s="276">
        <v>10409.905645366207</v>
      </c>
      <c r="I25" s="276">
        <f t="shared" si="0"/>
        <v>10722.202814727194</v>
      </c>
      <c r="J25" s="277">
        <f t="shared" si="1"/>
        <v>13402.753518408992</v>
      </c>
      <c r="K25" s="278">
        <v>10172.131792211487</v>
      </c>
      <c r="L25" s="331"/>
      <c r="M25" s="334">
        <v>100</v>
      </c>
    </row>
    <row r="26" spans="1:15" s="65" customFormat="1" ht="14.1" hidden="1" customHeight="1">
      <c r="A26" s="269">
        <v>14</v>
      </c>
      <c r="B26" s="270">
        <v>25212114</v>
      </c>
      <c r="C26" s="271" t="s">
        <v>62</v>
      </c>
      <c r="D26" s="272">
        <v>7</v>
      </c>
      <c r="E26" s="273">
        <v>1.2</v>
      </c>
      <c r="F26" s="274"/>
      <c r="G26" s="275"/>
      <c r="H26" s="276">
        <v>11730.806676331089</v>
      </c>
      <c r="I26" s="276">
        <f t="shared" si="0"/>
        <v>12082.730876621023</v>
      </c>
      <c r="J26" s="277">
        <f t="shared" si="1"/>
        <v>15103.413595776277</v>
      </c>
      <c r="K26" s="278">
        <v>11426.175908231011</v>
      </c>
      <c r="L26" s="331"/>
      <c r="M26" s="334">
        <v>100</v>
      </c>
    </row>
    <row r="27" spans="1:15" s="65" customFormat="1" ht="14.1" hidden="1" customHeight="1">
      <c r="A27" s="269">
        <v>15</v>
      </c>
      <c r="B27" s="270">
        <v>25212115</v>
      </c>
      <c r="C27" s="271" t="s">
        <v>63</v>
      </c>
      <c r="D27" s="272">
        <v>7</v>
      </c>
      <c r="E27" s="273">
        <v>1.35</v>
      </c>
      <c r="F27" s="274"/>
      <c r="G27" s="275"/>
      <c r="H27" s="276">
        <v>14430.528986642461</v>
      </c>
      <c r="I27" s="276">
        <f t="shared" si="0"/>
        <v>14863.444856241735</v>
      </c>
      <c r="J27" s="277">
        <f t="shared" si="1"/>
        <v>18579.306070302166</v>
      </c>
      <c r="K27" s="278">
        <v>14330.172652628065</v>
      </c>
      <c r="L27" s="331"/>
      <c r="M27" s="334">
        <v>100</v>
      </c>
    </row>
    <row r="28" spans="1:15" s="65" customFormat="1" ht="14.1" customHeight="1">
      <c r="A28" s="269">
        <v>1</v>
      </c>
      <c r="B28" s="270" t="s">
        <v>1007</v>
      </c>
      <c r="C28" s="271" t="s">
        <v>884</v>
      </c>
      <c r="D28" s="272">
        <v>7</v>
      </c>
      <c r="E28" s="273">
        <v>0.52</v>
      </c>
      <c r="F28" s="274"/>
      <c r="G28" s="275"/>
      <c r="H28" s="276"/>
      <c r="I28" s="276"/>
      <c r="J28" s="277"/>
      <c r="K28" s="278">
        <v>5901.1359520228716</v>
      </c>
      <c r="L28" s="278">
        <f>K28*1.05</f>
        <v>6196.1927496240151</v>
      </c>
      <c r="M28" s="334">
        <v>100</v>
      </c>
      <c r="N28" s="278">
        <v>5337.1946504978696</v>
      </c>
      <c r="O28" s="327">
        <f>K28/N28</f>
        <v>1.1056624947100995</v>
      </c>
    </row>
    <row r="29" spans="1:15" s="65" customFormat="1" ht="14.1" customHeight="1">
      <c r="A29" s="269">
        <f>A28+1</f>
        <v>2</v>
      </c>
      <c r="B29" s="270" t="s">
        <v>1008</v>
      </c>
      <c r="C29" s="271" t="s">
        <v>885</v>
      </c>
      <c r="D29" s="272">
        <v>7</v>
      </c>
      <c r="E29" s="273">
        <v>0.6</v>
      </c>
      <c r="F29" s="274"/>
      <c r="G29" s="275"/>
      <c r="H29" s="276"/>
      <c r="I29" s="276"/>
      <c r="J29" s="277"/>
      <c r="K29" s="278">
        <v>7425.1093584444025</v>
      </c>
      <c r="L29" s="278">
        <f t="shared" ref="L29:L65" si="2">K29*1.05</f>
        <v>7796.3648263666228</v>
      </c>
      <c r="M29" s="334">
        <v>100</v>
      </c>
      <c r="N29" s="278">
        <v>6682.7488676259954</v>
      </c>
      <c r="O29" s="327">
        <f t="shared" ref="O29:O66" si="3">K29/N29</f>
        <v>1.1110860972817203</v>
      </c>
    </row>
    <row r="30" spans="1:15" s="65" customFormat="1" ht="14.1" customHeight="1">
      <c r="A30" s="269">
        <f t="shared" ref="A30:A65" si="4">A29+1</f>
        <v>3</v>
      </c>
      <c r="B30" s="270" t="s">
        <v>1009</v>
      </c>
      <c r="C30" s="271" t="s">
        <v>886</v>
      </c>
      <c r="D30" s="272">
        <v>7</v>
      </c>
      <c r="E30" s="273">
        <v>0.67</v>
      </c>
      <c r="F30" s="274"/>
      <c r="G30" s="275"/>
      <c r="H30" s="276">
        <v>30598.745621089394</v>
      </c>
      <c r="I30" s="276">
        <f t="shared" si="0"/>
        <v>31516.707989722076</v>
      </c>
      <c r="J30" s="277">
        <f t="shared" si="1"/>
        <v>39395.884987152589</v>
      </c>
      <c r="K30" s="278">
        <v>8935.1109618031423</v>
      </c>
      <c r="L30" s="278">
        <f t="shared" si="2"/>
        <v>9381.8665098932997</v>
      </c>
      <c r="M30" s="334">
        <v>100</v>
      </c>
      <c r="N30" s="278">
        <v>8014.1990467542464</v>
      </c>
      <c r="O30" s="327">
        <f t="shared" si="3"/>
        <v>1.1149100377562828</v>
      </c>
    </row>
    <row r="31" spans="1:15" s="65" customFormat="1" ht="14.1" customHeight="1">
      <c r="A31" s="269">
        <f t="shared" si="4"/>
        <v>4</v>
      </c>
      <c r="B31" s="270" t="s">
        <v>1010</v>
      </c>
      <c r="C31" s="271" t="s">
        <v>887</v>
      </c>
      <c r="D31" s="272">
        <v>7</v>
      </c>
      <c r="E31" s="273">
        <v>0.75</v>
      </c>
      <c r="F31" s="274"/>
      <c r="G31" s="275"/>
      <c r="H31" s="276">
        <v>34871.707324867995</v>
      </c>
      <c r="I31" s="276">
        <f t="shared" si="0"/>
        <v>35917.858544614035</v>
      </c>
      <c r="J31" s="277">
        <f t="shared" si="1"/>
        <v>44897.32318076754</v>
      </c>
      <c r="K31" s="278">
        <v>10583.051425226722</v>
      </c>
      <c r="L31" s="278">
        <f t="shared" si="2"/>
        <v>11112.203996488059</v>
      </c>
      <c r="M31" s="334">
        <v>100</v>
      </c>
      <c r="N31" s="278">
        <v>9465.7383687795627</v>
      </c>
      <c r="O31" s="327">
        <f t="shared" si="3"/>
        <v>1.1180376018137523</v>
      </c>
    </row>
    <row r="32" spans="1:15" s="65" customFormat="1" ht="14.1" customHeight="1">
      <c r="A32" s="269">
        <f t="shared" si="4"/>
        <v>5</v>
      </c>
      <c r="B32" s="270" t="s">
        <v>1011</v>
      </c>
      <c r="C32" s="271" t="s">
        <v>888</v>
      </c>
      <c r="D32" s="272">
        <v>7</v>
      </c>
      <c r="E32" s="273">
        <v>0.8</v>
      </c>
      <c r="F32" s="274"/>
      <c r="G32" s="275"/>
      <c r="H32" s="276">
        <v>40506.179825431631</v>
      </c>
      <c r="I32" s="276">
        <f t="shared" si="0"/>
        <v>41721.365220194581</v>
      </c>
      <c r="J32" s="277">
        <f t="shared" si="1"/>
        <v>52151.706525243222</v>
      </c>
      <c r="K32" s="278">
        <v>12134.249642662118</v>
      </c>
      <c r="L32" s="278">
        <f t="shared" si="2"/>
        <v>12740.962124795225</v>
      </c>
      <c r="M32" s="334">
        <v>100</v>
      </c>
      <c r="N32" s="278">
        <v>10831.449736226203</v>
      </c>
      <c r="O32" s="327">
        <f t="shared" si="3"/>
        <v>1.1202793659355359</v>
      </c>
    </row>
    <row r="33" spans="1:15" s="65" customFormat="1" ht="14.1" customHeight="1">
      <c r="A33" s="269">
        <f t="shared" si="4"/>
        <v>6</v>
      </c>
      <c r="B33" s="270" t="s">
        <v>1012</v>
      </c>
      <c r="C33" s="271" t="s">
        <v>889</v>
      </c>
      <c r="D33" s="272">
        <v>7</v>
      </c>
      <c r="E33" s="273">
        <v>0.85</v>
      </c>
      <c r="F33" s="274"/>
      <c r="G33" s="275"/>
      <c r="H33" s="276">
        <v>48106.543529920178</v>
      </c>
      <c r="I33" s="276">
        <f t="shared" si="0"/>
        <v>49549.739835817782</v>
      </c>
      <c r="J33" s="277">
        <f t="shared" si="1"/>
        <v>61937.174794772225</v>
      </c>
      <c r="K33" s="278">
        <v>13787.708753260118</v>
      </c>
      <c r="L33" s="278">
        <f t="shared" si="2"/>
        <v>14477.094190923124</v>
      </c>
      <c r="M33" s="334">
        <v>100</v>
      </c>
      <c r="N33" s="278">
        <v>12316.860804187436</v>
      </c>
      <c r="O33" s="327">
        <f t="shared" si="3"/>
        <v>1.1194174369960104</v>
      </c>
    </row>
    <row r="34" spans="1:15" s="65" customFormat="1" ht="14.1" customHeight="1">
      <c r="A34" s="269">
        <f t="shared" si="4"/>
        <v>7</v>
      </c>
      <c r="B34" s="270" t="s">
        <v>1013</v>
      </c>
      <c r="C34" s="271" t="s">
        <v>890</v>
      </c>
      <c r="D34" s="272">
        <v>7</v>
      </c>
      <c r="E34" s="273">
        <v>0.95</v>
      </c>
      <c r="F34" s="274"/>
      <c r="G34" s="275"/>
      <c r="H34" s="276">
        <v>51245.38832068046</v>
      </c>
      <c r="I34" s="276">
        <f t="shared" si="0"/>
        <v>52782.749970300873</v>
      </c>
      <c r="J34" s="277">
        <f t="shared" si="1"/>
        <v>65978.437462876085</v>
      </c>
      <c r="K34" s="278">
        <v>16769.024865480755</v>
      </c>
      <c r="L34" s="278">
        <f t="shared" si="2"/>
        <v>17607.476108754792</v>
      </c>
      <c r="M34" s="334">
        <v>100</v>
      </c>
      <c r="N34" s="278">
        <v>14938.940595761769</v>
      </c>
      <c r="O34" s="327">
        <f t="shared" si="3"/>
        <v>1.1225042872342759</v>
      </c>
    </row>
    <row r="35" spans="1:15" s="65" customFormat="1" ht="14.1" customHeight="1">
      <c r="A35" s="269">
        <f t="shared" si="4"/>
        <v>8</v>
      </c>
      <c r="B35" s="270" t="s">
        <v>1014</v>
      </c>
      <c r="C35" s="271" t="s">
        <v>891</v>
      </c>
      <c r="D35" s="272">
        <v>7</v>
      </c>
      <c r="E35" s="273">
        <v>1</v>
      </c>
      <c r="F35" s="274"/>
      <c r="G35" s="275"/>
      <c r="H35" s="276">
        <v>66630.08330544061</v>
      </c>
      <c r="I35" s="276">
        <f t="shared" si="0"/>
        <v>68628.985804603828</v>
      </c>
      <c r="J35" s="277">
        <f t="shared" si="1"/>
        <v>85786.232255754774</v>
      </c>
      <c r="K35" s="278">
        <v>18547.183543974847</v>
      </c>
      <c r="L35" s="278">
        <f t="shared" si="2"/>
        <v>19474.542721173591</v>
      </c>
      <c r="M35" s="334">
        <v>100</v>
      </c>
      <c r="N35" s="278">
        <v>16518.665282845723</v>
      </c>
      <c r="O35" s="327">
        <f t="shared" si="3"/>
        <v>1.1228015839291625</v>
      </c>
    </row>
    <row r="36" spans="1:15" s="65" customFormat="1" ht="14.1" customHeight="1">
      <c r="A36" s="269">
        <f t="shared" si="4"/>
        <v>9</v>
      </c>
      <c r="B36" s="270" t="s">
        <v>1015</v>
      </c>
      <c r="C36" s="271" t="s">
        <v>892</v>
      </c>
      <c r="D36" s="272">
        <v>7</v>
      </c>
      <c r="E36" s="273">
        <v>1.05</v>
      </c>
      <c r="F36" s="274"/>
      <c r="G36" s="275"/>
      <c r="H36" s="276">
        <v>80153.001858421921</v>
      </c>
      <c r="I36" s="276">
        <f t="shared" si="0"/>
        <v>82557.591914174584</v>
      </c>
      <c r="J36" s="277">
        <f t="shared" si="1"/>
        <v>103196.98989271822</v>
      </c>
      <c r="K36" s="278">
        <v>20039.742763388153</v>
      </c>
      <c r="L36" s="278">
        <f t="shared" si="2"/>
        <v>21041.729901557563</v>
      </c>
      <c r="M36" s="334">
        <v>100</v>
      </c>
      <c r="N36" s="278">
        <v>17866.647307230323</v>
      </c>
      <c r="O36" s="327">
        <f t="shared" si="3"/>
        <v>1.121628608814504</v>
      </c>
    </row>
    <row r="37" spans="1:15" s="65" customFormat="1" ht="14.1" customHeight="1">
      <c r="A37" s="269">
        <f t="shared" si="4"/>
        <v>10</v>
      </c>
      <c r="B37" s="270" t="s">
        <v>1016</v>
      </c>
      <c r="C37" s="271" t="s">
        <v>893</v>
      </c>
      <c r="D37" s="272">
        <v>7</v>
      </c>
      <c r="E37" s="273">
        <v>1.1299999999999999</v>
      </c>
      <c r="F37" s="274"/>
      <c r="G37" s="275"/>
      <c r="H37" s="276">
        <v>90706.895520262638</v>
      </c>
      <c r="I37" s="276">
        <f t="shared" si="0"/>
        <v>93428.102385870516</v>
      </c>
      <c r="J37" s="277">
        <f t="shared" si="1"/>
        <v>116785.12798233813</v>
      </c>
      <c r="K37" s="278">
        <v>23293.160736392085</v>
      </c>
      <c r="L37" s="278">
        <f t="shared" si="2"/>
        <v>24457.818773211689</v>
      </c>
      <c r="M37" s="334">
        <v>100</v>
      </c>
      <c r="N37" s="278">
        <v>20731.295698283186</v>
      </c>
      <c r="O37" s="327">
        <f t="shared" si="3"/>
        <v>1.1235747671247125</v>
      </c>
    </row>
    <row r="38" spans="1:15" s="65" customFormat="1" ht="14.1" customHeight="1">
      <c r="A38" s="269">
        <f t="shared" si="4"/>
        <v>11</v>
      </c>
      <c r="B38" s="270" t="s">
        <v>1017</v>
      </c>
      <c r="C38" s="271" t="s">
        <v>894</v>
      </c>
      <c r="D38" s="272">
        <v>7</v>
      </c>
      <c r="E38" s="273">
        <v>1.2</v>
      </c>
      <c r="F38" s="274"/>
      <c r="G38" s="275"/>
      <c r="H38" s="276">
        <v>101564.77985048025</v>
      </c>
      <c r="I38" s="276">
        <f t="shared" si="0"/>
        <v>104611.72324599465</v>
      </c>
      <c r="J38" s="277">
        <f t="shared" si="1"/>
        <v>130764.65405749332</v>
      </c>
      <c r="K38" s="278">
        <v>25913.295145667245</v>
      </c>
      <c r="L38" s="278">
        <f t="shared" si="2"/>
        <v>27208.95990295061</v>
      </c>
      <c r="M38" s="334">
        <v>100</v>
      </c>
      <c r="N38" s="278">
        <v>23032.030696325943</v>
      </c>
      <c r="O38" s="327">
        <f t="shared" si="3"/>
        <v>1.1250981508026958</v>
      </c>
    </row>
    <row r="39" spans="1:15" s="65" customFormat="1" ht="14.1" customHeight="1">
      <c r="A39" s="269">
        <f t="shared" si="4"/>
        <v>12</v>
      </c>
      <c r="B39" s="270" t="s">
        <v>1018</v>
      </c>
      <c r="C39" s="271" t="s">
        <v>895</v>
      </c>
      <c r="D39" s="272">
        <v>7</v>
      </c>
      <c r="E39" s="346" t="s">
        <v>1094</v>
      </c>
      <c r="F39" s="274"/>
      <c r="G39" s="275"/>
      <c r="H39" s="276">
        <v>106036.76782057129</v>
      </c>
      <c r="I39" s="276">
        <f t="shared" si="0"/>
        <v>109217.87085518843</v>
      </c>
      <c r="J39" s="277">
        <f t="shared" si="1"/>
        <v>136522.33856898552</v>
      </c>
      <c r="K39" s="278">
        <v>31067.94701636659</v>
      </c>
      <c r="L39" s="278">
        <f t="shared" si="2"/>
        <v>32621.34436718492</v>
      </c>
      <c r="M39" s="334">
        <v>100</v>
      </c>
      <c r="N39" s="278">
        <v>27545.072051674062</v>
      </c>
      <c r="O39" s="327">
        <f t="shared" si="3"/>
        <v>1.1278949264711915</v>
      </c>
    </row>
    <row r="40" spans="1:15" s="65" customFormat="1" ht="14.1" customHeight="1">
      <c r="A40" s="269">
        <f t="shared" si="4"/>
        <v>13</v>
      </c>
      <c r="B40" s="270" t="s">
        <v>1019</v>
      </c>
      <c r="C40" s="271" t="s">
        <v>896</v>
      </c>
      <c r="D40" s="272">
        <v>7</v>
      </c>
      <c r="E40" s="346" t="s">
        <v>1094</v>
      </c>
      <c r="F40" s="274"/>
      <c r="G40" s="275"/>
      <c r="H40" s="276">
        <v>126024.53672262674</v>
      </c>
      <c r="I40" s="276">
        <f t="shared" si="0"/>
        <v>129805.27282430555</v>
      </c>
      <c r="J40" s="277">
        <f t="shared" si="1"/>
        <v>162256.59103038191</v>
      </c>
      <c r="K40" s="344"/>
      <c r="L40" s="344"/>
      <c r="M40" s="334">
        <v>100</v>
      </c>
      <c r="N40" s="344"/>
      <c r="O40" s="327" t="e">
        <f t="shared" si="3"/>
        <v>#DIV/0!</v>
      </c>
    </row>
    <row r="41" spans="1:15" s="65" customFormat="1" ht="14.1" customHeight="1">
      <c r="A41" s="269">
        <f t="shared" si="4"/>
        <v>14</v>
      </c>
      <c r="B41" s="270" t="s">
        <v>1020</v>
      </c>
      <c r="C41" s="271" t="s">
        <v>897</v>
      </c>
      <c r="D41" s="272">
        <v>7</v>
      </c>
      <c r="E41" s="346" t="s">
        <v>1094</v>
      </c>
      <c r="F41" s="274"/>
      <c r="G41" s="275"/>
      <c r="H41" s="276">
        <v>135059.55531849159</v>
      </c>
      <c r="I41" s="276">
        <f t="shared" si="0"/>
        <v>139111.34197804634</v>
      </c>
      <c r="J41" s="277">
        <f t="shared" si="1"/>
        <v>173889.17747255793</v>
      </c>
      <c r="K41" s="344"/>
      <c r="L41" s="344"/>
      <c r="M41" s="334">
        <v>100</v>
      </c>
      <c r="N41" s="344"/>
      <c r="O41" s="327" t="e">
        <f t="shared" si="3"/>
        <v>#DIV/0!</v>
      </c>
    </row>
    <row r="42" spans="1:15" s="65" customFormat="1" ht="14.1" customHeight="1">
      <c r="A42" s="269">
        <f t="shared" si="4"/>
        <v>15</v>
      </c>
      <c r="B42" s="270" t="s">
        <v>1021</v>
      </c>
      <c r="C42" s="271" t="s">
        <v>898</v>
      </c>
      <c r="D42" s="272">
        <v>7</v>
      </c>
      <c r="E42" s="346" t="s">
        <v>1094</v>
      </c>
      <c r="F42" s="274"/>
      <c r="G42" s="275"/>
      <c r="H42" s="276">
        <v>157017.14854112582</v>
      </c>
      <c r="I42" s="276">
        <f t="shared" si="0"/>
        <v>161727.66299735958</v>
      </c>
      <c r="J42" s="277">
        <f t="shared" si="1"/>
        <v>202159.57874669947</v>
      </c>
      <c r="K42" s="278">
        <v>47354.238632644585</v>
      </c>
      <c r="L42" s="278">
        <f t="shared" si="2"/>
        <v>49721.950564276813</v>
      </c>
      <c r="M42" s="334">
        <v>100</v>
      </c>
      <c r="N42" s="278">
        <v>41811.14062879423</v>
      </c>
      <c r="O42" s="327">
        <f t="shared" si="3"/>
        <v>1.132574665997822</v>
      </c>
    </row>
    <row r="43" spans="1:15" s="65" customFormat="1" ht="14.1" customHeight="1">
      <c r="A43" s="269">
        <f t="shared" si="4"/>
        <v>16</v>
      </c>
      <c r="B43" s="270" t="s">
        <v>1022</v>
      </c>
      <c r="C43" s="271" t="s">
        <v>899</v>
      </c>
      <c r="D43" s="272">
        <v>7</v>
      </c>
      <c r="E43" s="346" t="s">
        <v>1094</v>
      </c>
      <c r="F43" s="274"/>
      <c r="G43" s="275"/>
      <c r="H43" s="276">
        <v>164805.92179807418</v>
      </c>
      <c r="I43" s="276">
        <f t="shared" si="0"/>
        <v>169750.09945201641</v>
      </c>
      <c r="J43" s="277">
        <f t="shared" si="1"/>
        <v>212187.62431502051</v>
      </c>
      <c r="K43" s="344"/>
      <c r="L43" s="344"/>
      <c r="M43" s="334">
        <v>100</v>
      </c>
      <c r="N43" s="344"/>
      <c r="O43" s="327" t="e">
        <f t="shared" si="3"/>
        <v>#DIV/0!</v>
      </c>
    </row>
    <row r="44" spans="1:15" s="65" customFormat="1" ht="14.1" customHeight="1">
      <c r="A44" s="269">
        <f t="shared" si="4"/>
        <v>17</v>
      </c>
      <c r="B44" s="270" t="s">
        <v>1023</v>
      </c>
      <c r="C44" s="271" t="s">
        <v>900</v>
      </c>
      <c r="D44" s="272">
        <v>7</v>
      </c>
      <c r="E44" s="346" t="s">
        <v>1094</v>
      </c>
      <c r="F44" s="274"/>
      <c r="G44" s="275"/>
      <c r="H44" s="276">
        <v>196499.8249241132</v>
      </c>
      <c r="I44" s="276">
        <f t="shared" si="0"/>
        <v>202394.81967183659</v>
      </c>
      <c r="J44" s="277">
        <f t="shared" si="1"/>
        <v>252993.52458979574</v>
      </c>
      <c r="K44" s="278">
        <v>72377.60060628783</v>
      </c>
      <c r="L44" s="278">
        <f t="shared" si="2"/>
        <v>75996.480636602224</v>
      </c>
      <c r="M44" s="334">
        <v>100</v>
      </c>
      <c r="N44" s="278">
        <v>63762.666744875605</v>
      </c>
      <c r="O44" s="327">
        <f t="shared" si="3"/>
        <v>1.1351093720073209</v>
      </c>
    </row>
    <row r="45" spans="1:15" s="65" customFormat="1" ht="14.1" customHeight="1">
      <c r="A45" s="269">
        <f t="shared" si="4"/>
        <v>18</v>
      </c>
      <c r="B45" s="270" t="s">
        <v>1024</v>
      </c>
      <c r="C45" s="271" t="s">
        <v>901</v>
      </c>
      <c r="D45" s="272">
        <v>7</v>
      </c>
      <c r="E45" s="346" t="s">
        <v>1094</v>
      </c>
      <c r="F45" s="274"/>
      <c r="G45" s="275"/>
      <c r="H45" s="276">
        <v>244261.39394098386</v>
      </c>
      <c r="I45" s="276">
        <f t="shared" si="0"/>
        <v>251589.23575921339</v>
      </c>
      <c r="J45" s="277">
        <f t="shared" si="1"/>
        <v>314486.54469901673</v>
      </c>
      <c r="K45" s="344"/>
      <c r="L45" s="344"/>
      <c r="M45" s="334">
        <v>2000</v>
      </c>
      <c r="N45" s="344"/>
      <c r="O45" s="327" t="e">
        <f t="shared" si="3"/>
        <v>#DIV/0!</v>
      </c>
    </row>
    <row r="46" spans="1:15" s="65" customFormat="1" ht="14.1" customHeight="1">
      <c r="A46" s="269">
        <f t="shared" si="4"/>
        <v>19</v>
      </c>
      <c r="B46" s="270" t="s">
        <v>1025</v>
      </c>
      <c r="C46" s="271" t="s">
        <v>902</v>
      </c>
      <c r="D46" s="272">
        <v>7</v>
      </c>
      <c r="E46" s="346" t="s">
        <v>1094</v>
      </c>
      <c r="F46" s="274"/>
      <c r="G46" s="275"/>
      <c r="H46" s="276">
        <v>262869.21964496135</v>
      </c>
      <c r="I46" s="276">
        <f t="shared" si="0"/>
        <v>270755.2962343102</v>
      </c>
      <c r="J46" s="277">
        <f t="shared" si="1"/>
        <v>338444.12029288773</v>
      </c>
      <c r="K46" s="278">
        <v>99490.11725268625</v>
      </c>
      <c r="L46" s="278">
        <f t="shared" si="2"/>
        <v>104464.62311532057</v>
      </c>
      <c r="M46" s="334">
        <v>2000</v>
      </c>
      <c r="N46" s="278">
        <v>87540.554234698939</v>
      </c>
      <c r="O46" s="327">
        <f t="shared" si="3"/>
        <v>1.1365031684166651</v>
      </c>
    </row>
    <row r="47" spans="1:15" s="65" customFormat="1" ht="14.1" customHeight="1">
      <c r="A47" s="269">
        <f t="shared" si="4"/>
        <v>20</v>
      </c>
      <c r="B47" s="270" t="s">
        <v>1026</v>
      </c>
      <c r="C47" s="271" t="s">
        <v>903</v>
      </c>
      <c r="D47" s="272">
        <v>7</v>
      </c>
      <c r="E47" s="346" t="s">
        <v>1094</v>
      </c>
      <c r="F47" s="274"/>
      <c r="G47" s="275"/>
      <c r="H47" s="276">
        <v>313063.91976065404</v>
      </c>
      <c r="I47" s="276">
        <f t="shared" si="0"/>
        <v>322455.83735347365</v>
      </c>
      <c r="J47" s="277">
        <f t="shared" si="1"/>
        <v>403069.79669184203</v>
      </c>
      <c r="K47" s="344"/>
      <c r="L47" s="344"/>
      <c r="M47" s="334">
        <v>2000</v>
      </c>
      <c r="N47" s="344"/>
      <c r="O47" s="327" t="e">
        <f t="shared" si="3"/>
        <v>#DIV/0!</v>
      </c>
    </row>
    <row r="48" spans="1:15" s="65" customFormat="1" ht="14.1" customHeight="1">
      <c r="A48" s="269">
        <f t="shared" si="4"/>
        <v>21</v>
      </c>
      <c r="B48" s="270" t="s">
        <v>1027</v>
      </c>
      <c r="C48" s="271" t="s">
        <v>904</v>
      </c>
      <c r="D48" s="272">
        <v>19</v>
      </c>
      <c r="E48" s="346" t="s">
        <v>1094</v>
      </c>
      <c r="F48" s="274"/>
      <c r="G48" s="275"/>
      <c r="H48" s="276">
        <v>326244.02207720018</v>
      </c>
      <c r="I48" s="276">
        <f t="shared" si="0"/>
        <v>336031.34273951617</v>
      </c>
      <c r="J48" s="277">
        <f t="shared" si="1"/>
        <v>420039.17842439521</v>
      </c>
      <c r="K48" s="278">
        <v>141250.83259705742</v>
      </c>
      <c r="L48" s="278">
        <f t="shared" si="2"/>
        <v>148313.37422691029</v>
      </c>
      <c r="M48" s="334">
        <v>2000</v>
      </c>
      <c r="N48" s="278">
        <v>124191.61263303176</v>
      </c>
      <c r="O48" s="327">
        <f t="shared" si="3"/>
        <v>1.1373620939638909</v>
      </c>
    </row>
    <row r="49" spans="1:15" s="65" customFormat="1" ht="14.1" customHeight="1">
      <c r="A49" s="269">
        <f t="shared" si="4"/>
        <v>22</v>
      </c>
      <c r="B49" s="270" t="s">
        <v>1028</v>
      </c>
      <c r="C49" s="271" t="s">
        <v>905</v>
      </c>
      <c r="D49" s="272">
        <v>19</v>
      </c>
      <c r="E49" s="346" t="s">
        <v>1094</v>
      </c>
      <c r="F49" s="274"/>
      <c r="G49" s="275"/>
      <c r="H49" s="276"/>
      <c r="I49" s="276"/>
      <c r="J49" s="277"/>
      <c r="K49" s="344"/>
      <c r="L49" s="344"/>
      <c r="M49" s="334">
        <v>2000</v>
      </c>
      <c r="N49" s="344"/>
      <c r="O49" s="327" t="e">
        <f t="shared" si="3"/>
        <v>#DIV/0!</v>
      </c>
    </row>
    <row r="50" spans="1:15" s="65" customFormat="1" ht="14.1" customHeight="1">
      <c r="A50" s="269">
        <f t="shared" si="4"/>
        <v>23</v>
      </c>
      <c r="B50" s="270" t="s">
        <v>1029</v>
      </c>
      <c r="C50" s="271" t="s">
        <v>906</v>
      </c>
      <c r="D50" s="272">
        <v>19</v>
      </c>
      <c r="E50" s="346" t="s">
        <v>1094</v>
      </c>
      <c r="F50" s="274"/>
      <c r="G50" s="275"/>
      <c r="H50" s="276"/>
      <c r="I50" s="276"/>
      <c r="J50" s="277"/>
      <c r="K50" s="278">
        <v>192540.85104547825</v>
      </c>
      <c r="L50" s="278">
        <f t="shared" si="2"/>
        <v>202167.89359775218</v>
      </c>
      <c r="M50" s="334">
        <v>2000</v>
      </c>
      <c r="N50" s="278">
        <v>169047.83280625756</v>
      </c>
      <c r="O50" s="327">
        <f t="shared" si="3"/>
        <v>1.1389726082211629</v>
      </c>
    </row>
    <row r="51" spans="1:15" s="65" customFormat="1" ht="14.1" customHeight="1">
      <c r="A51" s="269">
        <f t="shared" si="4"/>
        <v>24</v>
      </c>
      <c r="B51" s="270" t="s">
        <v>1030</v>
      </c>
      <c r="C51" s="271" t="s">
        <v>907</v>
      </c>
      <c r="D51" s="272">
        <v>19</v>
      </c>
      <c r="E51" s="346" t="s">
        <v>1094</v>
      </c>
      <c r="F51" s="274"/>
      <c r="G51" s="275"/>
      <c r="H51" s="276"/>
      <c r="I51" s="276"/>
      <c r="J51" s="277"/>
      <c r="K51" s="344"/>
      <c r="L51" s="344"/>
      <c r="M51" s="334">
        <v>2000</v>
      </c>
      <c r="N51" s="344"/>
      <c r="O51" s="327" t="e">
        <f t="shared" si="3"/>
        <v>#DIV/0!</v>
      </c>
    </row>
    <row r="52" spans="1:15" s="65" customFormat="1" ht="14.1" customHeight="1">
      <c r="A52" s="269">
        <f t="shared" si="4"/>
        <v>25</v>
      </c>
      <c r="B52" s="270" t="s">
        <v>1031</v>
      </c>
      <c r="C52" s="271" t="s">
        <v>908</v>
      </c>
      <c r="D52" s="272">
        <v>19</v>
      </c>
      <c r="E52" s="346" t="s">
        <v>1094</v>
      </c>
      <c r="F52" s="274"/>
      <c r="G52" s="275"/>
      <c r="H52" s="276"/>
      <c r="I52" s="276"/>
      <c r="J52" s="277"/>
      <c r="K52" s="344"/>
      <c r="L52" s="344"/>
      <c r="M52" s="334">
        <v>2000</v>
      </c>
      <c r="N52" s="344"/>
      <c r="O52" s="327" t="e">
        <f t="shared" si="3"/>
        <v>#DIV/0!</v>
      </c>
    </row>
    <row r="53" spans="1:15" s="65" customFormat="1" ht="14.1" customHeight="1">
      <c r="A53" s="269">
        <f t="shared" si="4"/>
        <v>26</v>
      </c>
      <c r="B53" s="270" t="s">
        <v>1032</v>
      </c>
      <c r="C53" s="271" t="s">
        <v>909</v>
      </c>
      <c r="D53" s="272">
        <v>19</v>
      </c>
      <c r="E53" s="346" t="s">
        <v>1094</v>
      </c>
      <c r="F53" s="274"/>
      <c r="G53" s="275"/>
      <c r="H53" s="276"/>
      <c r="I53" s="276"/>
      <c r="J53" s="277"/>
      <c r="K53" s="278">
        <v>266749.98097531078</v>
      </c>
      <c r="L53" s="278">
        <f t="shared" si="2"/>
        <v>280087.48002407636</v>
      </c>
      <c r="M53" s="334">
        <v>2000</v>
      </c>
      <c r="N53" s="278">
        <v>233997.44276004785</v>
      </c>
      <c r="O53" s="327">
        <f t="shared" si="3"/>
        <v>1.1399696416718919</v>
      </c>
    </row>
    <row r="54" spans="1:15" s="65" customFormat="1" ht="14.1" customHeight="1">
      <c r="A54" s="269">
        <f t="shared" si="4"/>
        <v>27</v>
      </c>
      <c r="B54" s="270" t="s">
        <v>1033</v>
      </c>
      <c r="C54" s="271" t="s">
        <v>910</v>
      </c>
      <c r="D54" s="272">
        <v>19</v>
      </c>
      <c r="E54" s="346" t="s">
        <v>1094</v>
      </c>
      <c r="F54" s="274"/>
      <c r="G54" s="275"/>
      <c r="H54" s="276"/>
      <c r="I54" s="276"/>
      <c r="J54" s="277"/>
      <c r="K54" s="344"/>
      <c r="L54" s="344"/>
      <c r="M54" s="334">
        <v>1000</v>
      </c>
      <c r="N54" s="344"/>
      <c r="O54" s="327" t="e">
        <f t="shared" si="3"/>
        <v>#DIV/0!</v>
      </c>
    </row>
    <row r="55" spans="1:15" s="65" customFormat="1" ht="14.1" customHeight="1">
      <c r="A55" s="269">
        <f t="shared" si="4"/>
        <v>28</v>
      </c>
      <c r="B55" s="270" t="s">
        <v>1034</v>
      </c>
      <c r="C55" s="271" t="s">
        <v>911</v>
      </c>
      <c r="D55" s="272">
        <v>37</v>
      </c>
      <c r="E55" s="346" t="s">
        <v>1094</v>
      </c>
      <c r="F55" s="274"/>
      <c r="G55" s="275"/>
      <c r="H55" s="276"/>
      <c r="I55" s="276"/>
      <c r="J55" s="277"/>
      <c r="K55" s="278">
        <v>333607.87200000527</v>
      </c>
      <c r="L55" s="278">
        <f t="shared" si="2"/>
        <v>350288.26560000557</v>
      </c>
      <c r="M55" s="334">
        <v>1000</v>
      </c>
      <c r="N55" s="278">
        <v>292431.17781653913</v>
      </c>
      <c r="O55" s="327">
        <f t="shared" si="3"/>
        <v>1.1408081535317651</v>
      </c>
    </row>
    <row r="56" spans="1:15" s="65" customFormat="1" ht="14.1" customHeight="1">
      <c r="A56" s="269">
        <f t="shared" si="4"/>
        <v>29</v>
      </c>
      <c r="B56" s="270" t="s">
        <v>1035</v>
      </c>
      <c r="C56" s="271" t="s">
        <v>912</v>
      </c>
      <c r="D56" s="272">
        <v>37</v>
      </c>
      <c r="E56" s="346" t="s">
        <v>1094</v>
      </c>
      <c r="F56" s="274"/>
      <c r="G56" s="275"/>
      <c r="H56" s="276"/>
      <c r="I56" s="276"/>
      <c r="J56" s="277"/>
      <c r="K56" s="344"/>
      <c r="L56" s="344"/>
      <c r="M56" s="334">
        <v>1000</v>
      </c>
      <c r="N56" s="344"/>
      <c r="O56" s="327" t="e">
        <f t="shared" si="3"/>
        <v>#DIV/0!</v>
      </c>
    </row>
    <row r="57" spans="1:15" s="65" customFormat="1" ht="14.1" customHeight="1">
      <c r="A57" s="269">
        <f t="shared" si="4"/>
        <v>30</v>
      </c>
      <c r="B57" s="270" t="s">
        <v>1036</v>
      </c>
      <c r="C57" s="271" t="s">
        <v>913</v>
      </c>
      <c r="D57" s="272">
        <v>37</v>
      </c>
      <c r="E57" s="346" t="s">
        <v>1094</v>
      </c>
      <c r="F57" s="274"/>
      <c r="G57" s="275"/>
      <c r="H57" s="276"/>
      <c r="I57" s="276"/>
      <c r="J57" s="277"/>
      <c r="K57" s="278">
        <v>416645.0345862353</v>
      </c>
      <c r="L57" s="278">
        <f t="shared" si="2"/>
        <v>437477.28631554707</v>
      </c>
      <c r="M57" s="334">
        <v>1000</v>
      </c>
      <c r="N57" s="278">
        <v>365120.38253182301</v>
      </c>
      <c r="O57" s="327">
        <f t="shared" si="3"/>
        <v>1.1411168877977431</v>
      </c>
    </row>
    <row r="58" spans="1:15" s="65" customFormat="1" ht="14.1" customHeight="1">
      <c r="A58" s="269">
        <f t="shared" si="4"/>
        <v>31</v>
      </c>
      <c r="B58" s="270" t="s">
        <v>1037</v>
      </c>
      <c r="C58" s="271" t="s">
        <v>914</v>
      </c>
      <c r="D58" s="272">
        <v>37</v>
      </c>
      <c r="E58" s="346" t="s">
        <v>1094</v>
      </c>
      <c r="F58" s="274"/>
      <c r="G58" s="275"/>
      <c r="H58" s="276"/>
      <c r="I58" s="276"/>
      <c r="J58" s="277"/>
      <c r="K58" s="278">
        <v>515406.10915746237</v>
      </c>
      <c r="L58" s="278">
        <f t="shared" si="2"/>
        <v>541176.41461533553</v>
      </c>
      <c r="M58" s="334">
        <v>1000</v>
      </c>
      <c r="N58" s="278">
        <v>451558.46384687995</v>
      </c>
      <c r="O58" s="327">
        <f t="shared" si="3"/>
        <v>1.1413939731450427</v>
      </c>
    </row>
    <row r="59" spans="1:15" s="65" customFormat="1" ht="14.1" customHeight="1">
      <c r="A59" s="269">
        <f t="shared" si="4"/>
        <v>32</v>
      </c>
      <c r="B59" s="270" t="s">
        <v>1038</v>
      </c>
      <c r="C59" s="271" t="s">
        <v>915</v>
      </c>
      <c r="D59" s="272">
        <v>37</v>
      </c>
      <c r="E59" s="346" t="s">
        <v>1094</v>
      </c>
      <c r="F59" s="274"/>
      <c r="G59" s="275"/>
      <c r="H59" s="276"/>
      <c r="I59" s="276"/>
      <c r="J59" s="277"/>
      <c r="K59" s="344"/>
      <c r="L59" s="344"/>
      <c r="M59" s="334">
        <v>1000</v>
      </c>
      <c r="N59" s="344"/>
      <c r="O59" s="327" t="e">
        <f t="shared" si="3"/>
        <v>#DIV/0!</v>
      </c>
    </row>
    <row r="60" spans="1:15" s="65" customFormat="1" ht="14.1" customHeight="1">
      <c r="A60" s="269">
        <f t="shared" si="4"/>
        <v>33</v>
      </c>
      <c r="B60" s="270" t="s">
        <v>1039</v>
      </c>
      <c r="C60" s="271" t="s">
        <v>916</v>
      </c>
      <c r="D60" s="272">
        <v>37</v>
      </c>
      <c r="E60" s="346" t="s">
        <v>1094</v>
      </c>
      <c r="F60" s="274"/>
      <c r="G60" s="275"/>
      <c r="H60" s="276"/>
      <c r="I60" s="276"/>
      <c r="J60" s="277"/>
      <c r="K60" s="278">
        <v>659085.36131097726</v>
      </c>
      <c r="L60" s="278">
        <f t="shared" si="2"/>
        <v>692039.62937652611</v>
      </c>
      <c r="M60" s="334">
        <v>1000</v>
      </c>
      <c r="N60" s="278">
        <v>577158.37149240123</v>
      </c>
      <c r="O60" s="327">
        <f t="shared" si="3"/>
        <v>1.1419488893606988</v>
      </c>
    </row>
    <row r="61" spans="1:15" s="65" customFormat="1" ht="14.1" customHeight="1">
      <c r="A61" s="269">
        <f t="shared" si="4"/>
        <v>34</v>
      </c>
      <c r="B61" s="270" t="s">
        <v>1040</v>
      </c>
      <c r="C61" s="271" t="s">
        <v>917</v>
      </c>
      <c r="D61" s="272">
        <v>37</v>
      </c>
      <c r="E61" s="346" t="s">
        <v>1094</v>
      </c>
      <c r="F61" s="274"/>
      <c r="G61" s="275"/>
      <c r="H61" s="276">
        <v>384608.72765616426</v>
      </c>
      <c r="I61" s="276">
        <f t="shared" si="0"/>
        <v>396146.98948584922</v>
      </c>
      <c r="J61" s="277">
        <f t="shared" si="1"/>
        <v>495183.73685731151</v>
      </c>
      <c r="K61" s="344"/>
      <c r="L61" s="344"/>
      <c r="M61" s="334">
        <v>1000</v>
      </c>
      <c r="N61" s="344"/>
      <c r="O61" s="327" t="e">
        <f t="shared" si="3"/>
        <v>#DIV/0!</v>
      </c>
    </row>
    <row r="62" spans="1:15" s="65" customFormat="1" ht="14.1" customHeight="1">
      <c r="A62" s="269">
        <f t="shared" si="4"/>
        <v>35</v>
      </c>
      <c r="B62" s="270" t="s">
        <v>1041</v>
      </c>
      <c r="C62" s="271" t="s">
        <v>918</v>
      </c>
      <c r="D62" s="272">
        <v>37</v>
      </c>
      <c r="E62" s="346" t="s">
        <v>1094</v>
      </c>
      <c r="F62" s="274"/>
      <c r="G62" s="275"/>
      <c r="H62" s="276">
        <v>518418.0929844366</v>
      </c>
      <c r="I62" s="276">
        <f t="shared" si="0"/>
        <v>533970.6357739697</v>
      </c>
      <c r="J62" s="277">
        <f t="shared" si="1"/>
        <v>667463.29471746203</v>
      </c>
      <c r="K62" s="278">
        <v>821863.68150800793</v>
      </c>
      <c r="L62" s="278">
        <f t="shared" si="2"/>
        <v>862956.86558340839</v>
      </c>
      <c r="M62" s="334">
        <v>1000</v>
      </c>
      <c r="N62" s="278">
        <v>719274.15067065845</v>
      </c>
      <c r="O62" s="327">
        <f t="shared" si="3"/>
        <v>1.1426292474735731</v>
      </c>
    </row>
    <row r="63" spans="1:15" s="65" customFormat="1" ht="14.1" customHeight="1">
      <c r="A63" s="269">
        <f t="shared" si="4"/>
        <v>36</v>
      </c>
      <c r="B63" s="270" t="s">
        <v>1042</v>
      </c>
      <c r="C63" s="271" t="s">
        <v>919</v>
      </c>
      <c r="D63" s="272">
        <v>37</v>
      </c>
      <c r="E63" s="346" t="s">
        <v>1094</v>
      </c>
      <c r="F63" s="274"/>
      <c r="G63" s="275"/>
      <c r="H63" s="276">
        <v>652794.72753526538</v>
      </c>
      <c r="I63" s="276">
        <f t="shared" si="0"/>
        <v>672378.56936132337</v>
      </c>
      <c r="J63" s="277">
        <f t="shared" si="1"/>
        <v>840473.21170165413</v>
      </c>
      <c r="K63" s="278">
        <v>1101795.1913204957</v>
      </c>
      <c r="L63" s="278">
        <f t="shared" si="2"/>
        <v>1156884.9508865206</v>
      </c>
      <c r="M63" s="334">
        <v>500</v>
      </c>
      <c r="N63" s="278">
        <v>964143.33681626339</v>
      </c>
      <c r="O63" s="327">
        <f t="shared" si="3"/>
        <v>1.1427711515994894</v>
      </c>
    </row>
    <row r="64" spans="1:15" s="65" customFormat="1" ht="14.1" customHeight="1">
      <c r="A64" s="269">
        <f t="shared" si="4"/>
        <v>37</v>
      </c>
      <c r="B64" s="270" t="s">
        <v>1043</v>
      </c>
      <c r="C64" s="271" t="s">
        <v>920</v>
      </c>
      <c r="D64" s="272">
        <v>61</v>
      </c>
      <c r="E64" s="346" t="s">
        <v>1094</v>
      </c>
      <c r="F64" s="274"/>
      <c r="G64" s="275"/>
      <c r="H64" s="276">
        <v>824316.9538496969</v>
      </c>
      <c r="I64" s="276">
        <f t="shared" si="0"/>
        <v>849046.46246518788</v>
      </c>
      <c r="J64" s="277">
        <f t="shared" si="1"/>
        <v>1061308.0780814849</v>
      </c>
      <c r="K64" s="278">
        <v>1376884.5522093743</v>
      </c>
      <c r="L64" s="278">
        <f t="shared" si="2"/>
        <v>1445728.7798198431</v>
      </c>
      <c r="M64" s="334">
        <v>500</v>
      </c>
      <c r="N64" s="278">
        <v>1204688.8281345193</v>
      </c>
      <c r="O64" s="327">
        <f t="shared" si="3"/>
        <v>1.1429379272500626</v>
      </c>
    </row>
    <row r="65" spans="1:16" s="65" customFormat="1" ht="14.1" customHeight="1">
      <c r="A65" s="269">
        <f t="shared" si="4"/>
        <v>38</v>
      </c>
      <c r="B65" s="270" t="s">
        <v>1044</v>
      </c>
      <c r="C65" s="271" t="s">
        <v>921</v>
      </c>
      <c r="D65" s="272">
        <v>61</v>
      </c>
      <c r="E65" s="346" t="s">
        <v>1094</v>
      </c>
      <c r="F65" s="274"/>
      <c r="G65" s="275"/>
      <c r="H65" s="276">
        <v>1066941.2666172681</v>
      </c>
      <c r="I65" s="276">
        <f t="shared" si="0"/>
        <v>1098949.5046157863</v>
      </c>
      <c r="J65" s="277">
        <f t="shared" si="1"/>
        <v>1373686.8807697326</v>
      </c>
      <c r="K65" s="278">
        <v>1734160.3738132103</v>
      </c>
      <c r="L65" s="278">
        <f t="shared" si="2"/>
        <v>1820868.3925038709</v>
      </c>
      <c r="M65" s="334">
        <v>500</v>
      </c>
      <c r="N65" s="278">
        <v>1516469.2427240449</v>
      </c>
      <c r="O65" s="327">
        <f t="shared" si="3"/>
        <v>1.1435512999249</v>
      </c>
    </row>
    <row r="66" spans="1:16" s="6" customFormat="1" ht="16.5" customHeight="1" thickBot="1">
      <c r="A66" s="404">
        <v>39</v>
      </c>
      <c r="B66" s="320" t="s">
        <v>1045</v>
      </c>
      <c r="C66" s="321" t="s">
        <v>922</v>
      </c>
      <c r="D66" s="322">
        <v>61</v>
      </c>
      <c r="E66" s="347" t="s">
        <v>1094</v>
      </c>
      <c r="F66" s="323"/>
      <c r="G66" s="324"/>
      <c r="H66" s="325"/>
      <c r="I66" s="325"/>
      <c r="J66" s="326"/>
      <c r="K66" s="289">
        <v>2207256.7576505318</v>
      </c>
      <c r="L66" s="289">
        <f>K66*1.05</f>
        <v>2317619.5955330585</v>
      </c>
      <c r="M66" s="335">
        <v>500</v>
      </c>
      <c r="N66" s="289">
        <v>1929293.146524796</v>
      </c>
      <c r="O66" s="327">
        <f t="shared" si="3"/>
        <v>1.144075363366333</v>
      </c>
      <c r="P66" s="65"/>
    </row>
    <row r="67" spans="1:16" s="162" customFormat="1" ht="17.25" customHeight="1" thickTop="1">
      <c r="A67" s="398" t="s">
        <v>793</v>
      </c>
      <c r="D67" s="11"/>
      <c r="E67" s="11"/>
      <c r="F67" s="11"/>
      <c r="G67" s="417"/>
      <c r="H67" s="417"/>
      <c r="I67" s="417"/>
      <c r="J67" s="417"/>
      <c r="K67" s="417"/>
      <c r="L67" s="417"/>
      <c r="M67" s="417"/>
      <c r="N67" s="394"/>
      <c r="O67" s="216"/>
    </row>
    <row r="68" spans="1:16" s="162" customFormat="1" ht="12.75" customHeight="1">
      <c r="A68" s="399" t="s">
        <v>1169</v>
      </c>
      <c r="B68" s="253"/>
      <c r="D68" s="11"/>
      <c r="E68" s="11"/>
      <c r="F68" s="11"/>
      <c r="G68" s="417" t="s">
        <v>1170</v>
      </c>
      <c r="H68" s="417"/>
      <c r="I68" s="417"/>
      <c r="J68" s="417"/>
      <c r="K68" s="417"/>
      <c r="L68" s="417"/>
      <c r="M68" s="417"/>
      <c r="N68" s="395"/>
      <c r="O68" s="216"/>
    </row>
    <row r="69" spans="1:16" s="162" customFormat="1" ht="12.75" customHeight="1">
      <c r="A69" s="399" t="s">
        <v>1171</v>
      </c>
      <c r="B69" s="215"/>
      <c r="C69" s="216"/>
      <c r="D69" s="216"/>
      <c r="E69" s="14"/>
      <c r="F69" s="15"/>
      <c r="G69" s="457" t="s">
        <v>1172</v>
      </c>
      <c r="H69" s="457"/>
      <c r="I69" s="457"/>
      <c r="J69" s="457"/>
      <c r="K69" s="457"/>
      <c r="L69" s="457"/>
      <c r="M69" s="457"/>
      <c r="N69" s="395"/>
      <c r="O69" s="217"/>
    </row>
    <row r="70" spans="1:16" s="4" customFormat="1" ht="12.75" customHeight="1">
      <c r="A70" s="399" t="s">
        <v>1173</v>
      </c>
      <c r="B70" s="215"/>
      <c r="C70" s="18"/>
      <c r="D70" s="19"/>
      <c r="E70" s="19"/>
      <c r="F70" s="19"/>
      <c r="G70" s="20"/>
      <c r="H70" s="20"/>
      <c r="I70" s="20"/>
      <c r="J70" s="395"/>
      <c r="K70" s="21"/>
      <c r="L70" s="21"/>
      <c r="M70" s="27"/>
      <c r="N70" s="27"/>
      <c r="O70" s="22"/>
    </row>
    <row r="71" spans="1:16" s="162" customFormat="1" ht="12.75" customHeight="1">
      <c r="A71" s="399" t="s">
        <v>1174</v>
      </c>
      <c r="B71" s="215"/>
      <c r="E71" s="23"/>
      <c r="K71" s="217"/>
      <c r="L71" s="217"/>
      <c r="M71" s="400"/>
      <c r="N71" s="400"/>
    </row>
    <row r="72" spans="1:16">
      <c r="A72" s="399" t="s">
        <v>1175</v>
      </c>
      <c r="B72" s="255"/>
      <c r="C72" s="255"/>
      <c r="D72" s="255"/>
      <c r="E72" s="255"/>
      <c r="F72" s="255"/>
      <c r="G72" s="417"/>
      <c r="H72" s="417"/>
      <c r="I72" s="417"/>
      <c r="J72" s="417"/>
      <c r="K72" s="417"/>
      <c r="L72" s="417"/>
      <c r="M72" s="417"/>
      <c r="N72" s="28"/>
    </row>
    <row r="73" spans="1:16" ht="15" customHeight="1">
      <c r="A73" s="254"/>
      <c r="B73" s="254"/>
      <c r="C73" s="254"/>
      <c r="D73" s="254"/>
      <c r="E73" s="254"/>
      <c r="F73" s="254"/>
      <c r="G73" s="451" t="s">
        <v>1176</v>
      </c>
      <c r="H73" s="451"/>
      <c r="I73" s="451"/>
      <c r="J73" s="451"/>
      <c r="K73" s="451"/>
      <c r="L73" s="451"/>
      <c r="M73" s="451"/>
      <c r="N73" s="397"/>
    </row>
    <row r="74" spans="1:16" s="6" customFormat="1" ht="11.25">
      <c r="E74" s="7"/>
      <c r="G74" s="7"/>
      <c r="H74" s="8"/>
      <c r="I74" s="8"/>
      <c r="J74" s="8"/>
      <c r="K74" s="9"/>
      <c r="L74" s="9"/>
      <c r="M74" s="26"/>
    </row>
    <row r="75" spans="1:16" s="6" customFormat="1" ht="11.25">
      <c r="E75" s="7"/>
      <c r="G75" s="7"/>
      <c r="H75" s="8"/>
      <c r="I75" s="8"/>
      <c r="J75" s="8"/>
      <c r="K75" s="9"/>
      <c r="L75" s="9"/>
      <c r="M75" s="26"/>
    </row>
    <row r="76" spans="1:16" s="6" customFormat="1" ht="11.25">
      <c r="E76" s="7"/>
      <c r="G76" s="7"/>
      <c r="H76" s="8"/>
      <c r="I76" s="8"/>
      <c r="J76" s="8"/>
      <c r="K76" s="9"/>
      <c r="L76" s="9"/>
      <c r="M76" s="26"/>
    </row>
    <row r="77" spans="1:16" s="6" customFormat="1" ht="11.25">
      <c r="E77" s="7"/>
      <c r="G77" s="7"/>
      <c r="H77" s="8"/>
      <c r="I77" s="8"/>
      <c r="J77" s="8"/>
      <c r="K77" s="9"/>
      <c r="L77" s="9"/>
      <c r="M77" s="26"/>
    </row>
    <row r="78" spans="1:16" s="6" customFormat="1" ht="11.25">
      <c r="E78" s="7"/>
      <c r="G78" s="7"/>
      <c r="H78" s="8"/>
      <c r="I78" s="8"/>
      <c r="J78" s="8"/>
      <c r="K78" s="9"/>
      <c r="L78" s="9"/>
      <c r="M78" s="26"/>
    </row>
  </sheetData>
  <mergeCells count="18">
    <mergeCell ref="A5:M5"/>
    <mergeCell ref="A6:M6"/>
    <mergeCell ref="A10:A12"/>
    <mergeCell ref="B10:B12"/>
    <mergeCell ref="C10:C12"/>
    <mergeCell ref="H10:H11"/>
    <mergeCell ref="D11:E11"/>
    <mergeCell ref="F11:G11"/>
    <mergeCell ref="I10:I11"/>
    <mergeCell ref="G73:M73"/>
    <mergeCell ref="G67:M67"/>
    <mergeCell ref="G68:M68"/>
    <mergeCell ref="G69:M69"/>
    <mergeCell ref="M10:M11"/>
    <mergeCell ref="J10:J11"/>
    <mergeCell ref="D10:G10"/>
    <mergeCell ref="K10:L10"/>
    <mergeCell ref="G72:M72"/>
  </mergeCells>
  <phoneticPr fontId="0" type="noConversion"/>
  <pageMargins left="1.02" right="0.25" top="0.57999999999999996" bottom="0" header="0" footer="0.25"/>
  <pageSetup paperSize="9" orientation="portrait" r:id="rId1"/>
  <headerFooter alignWithMargins="0">
    <oddFooter>&amp;CTrang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P30"/>
  <sheetViews>
    <sheetView zoomScale="120" zoomScaleNormal="120" workbookViewId="0">
      <selection activeCell="K13" sqref="K13:K16"/>
    </sheetView>
  </sheetViews>
  <sheetFormatPr defaultRowHeight="12.75"/>
  <cols>
    <col min="1" max="1" width="3.42578125" customWidth="1"/>
    <col min="2" max="2" width="13.140625" customWidth="1"/>
    <col min="3" max="3" width="17.5703125" customWidth="1"/>
    <col min="4" max="4" width="5.7109375" customWidth="1"/>
    <col min="5" max="5" width="7" style="1" bestFit="1" customWidth="1"/>
    <col min="6" max="6" width="5.7109375" customWidth="1"/>
    <col min="7" max="7" width="5.7109375" style="1" customWidth="1"/>
    <col min="8" max="8" width="1.42578125" style="2" hidden="1" customWidth="1"/>
    <col min="9" max="9" width="1.5703125" style="2" hidden="1" customWidth="1"/>
    <col min="10" max="10" width="3.42578125" style="2" hidden="1" customWidth="1"/>
    <col min="11" max="11" width="12.140625" style="3" customWidth="1"/>
    <col min="12" max="12" width="12.5703125" style="3" customWidth="1"/>
    <col min="13" max="13" width="10.7109375" style="28" customWidth="1"/>
  </cols>
  <sheetData>
    <row r="4" spans="1:16" ht="15.75" customHeight="1"/>
    <row r="5" spans="1:16" ht="19.5">
      <c r="A5" s="429" t="s">
        <v>1109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6">
      <c r="A6" s="488" t="s">
        <v>1110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</row>
    <row r="7" spans="1:16">
      <c r="A7" s="488" t="s">
        <v>1111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</row>
    <row r="8" spans="1:16">
      <c r="A8" s="488"/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</row>
    <row r="9" spans="1:16" ht="8.25" customHeight="1" thickBot="1">
      <c r="K9" s="261"/>
      <c r="L9" s="261"/>
    </row>
    <row r="10" spans="1:16" s="4" customFormat="1" ht="35.25" customHeight="1" thickTop="1">
      <c r="A10" s="471" t="s">
        <v>730</v>
      </c>
      <c r="B10" s="473" t="s">
        <v>731</v>
      </c>
      <c r="C10" s="460" t="s">
        <v>732</v>
      </c>
      <c r="D10" s="469" t="s">
        <v>0</v>
      </c>
      <c r="E10" s="470"/>
      <c r="F10" s="470"/>
      <c r="G10" s="470"/>
      <c r="H10" s="454" t="s">
        <v>1</v>
      </c>
      <c r="I10" s="454" t="s">
        <v>2</v>
      </c>
      <c r="J10" s="462" t="s">
        <v>3</v>
      </c>
      <c r="K10" s="489" t="s">
        <v>1093</v>
      </c>
      <c r="L10" s="490"/>
      <c r="M10" s="491" t="s">
        <v>738</v>
      </c>
    </row>
    <row r="11" spans="1:16" s="4" customFormat="1" ht="12.75" customHeight="1">
      <c r="A11" s="472"/>
      <c r="B11" s="474"/>
      <c r="C11" s="461"/>
      <c r="D11" s="467" t="s">
        <v>4</v>
      </c>
      <c r="E11" s="453"/>
      <c r="F11" s="453" t="s">
        <v>733</v>
      </c>
      <c r="G11" s="453"/>
      <c r="H11" s="455"/>
      <c r="I11" s="455"/>
      <c r="J11" s="463"/>
      <c r="K11" s="332" t="s">
        <v>1091</v>
      </c>
      <c r="L11" s="380" t="s">
        <v>1092</v>
      </c>
      <c r="M11" s="492"/>
    </row>
    <row r="12" spans="1:16" s="5" customFormat="1" ht="10.5">
      <c r="A12" s="472"/>
      <c r="B12" s="474"/>
      <c r="C12" s="461"/>
      <c r="D12" s="262" t="s">
        <v>729</v>
      </c>
      <c r="E12" s="263" t="s">
        <v>5</v>
      </c>
      <c r="F12" s="264" t="s">
        <v>729</v>
      </c>
      <c r="G12" s="263" t="s">
        <v>5</v>
      </c>
      <c r="H12" s="265" t="s">
        <v>6</v>
      </c>
      <c r="I12" s="265" t="s">
        <v>6</v>
      </c>
      <c r="J12" s="266" t="s">
        <v>6</v>
      </c>
      <c r="K12" s="337" t="s">
        <v>779</v>
      </c>
      <c r="L12" s="338" t="s">
        <v>779</v>
      </c>
      <c r="M12" s="333" t="s">
        <v>739</v>
      </c>
    </row>
    <row r="13" spans="1:16" s="65" customFormat="1" ht="15" customHeight="1">
      <c r="A13" s="269">
        <v>4</v>
      </c>
      <c r="B13" s="270">
        <v>325622501</v>
      </c>
      <c r="C13" s="271" t="s">
        <v>1101</v>
      </c>
      <c r="D13" s="272">
        <v>7</v>
      </c>
      <c r="E13" s="273">
        <v>0.52</v>
      </c>
      <c r="F13" s="274"/>
      <c r="G13" s="275"/>
      <c r="H13" s="276"/>
      <c r="I13" s="276"/>
      <c r="J13" s="277"/>
      <c r="K13" s="278"/>
      <c r="L13" s="278">
        <f>K13*1.05</f>
        <v>0</v>
      </c>
      <c r="M13" s="334">
        <v>2000</v>
      </c>
      <c r="N13" s="327"/>
      <c r="P13" s="327"/>
    </row>
    <row r="14" spans="1:16" s="65" customFormat="1" ht="15" customHeight="1">
      <c r="A14" s="269">
        <v>5</v>
      </c>
      <c r="B14" s="270">
        <v>325632506</v>
      </c>
      <c r="C14" s="271" t="s">
        <v>1102</v>
      </c>
      <c r="D14" s="272">
        <v>7</v>
      </c>
      <c r="E14" s="273">
        <v>0.67</v>
      </c>
      <c r="F14" s="274"/>
      <c r="G14" s="275"/>
      <c r="H14" s="276"/>
      <c r="I14" s="276"/>
      <c r="J14" s="277"/>
      <c r="K14" s="278"/>
      <c r="L14" s="278">
        <f t="shared" ref="L14:L16" si="0">K14*1.05</f>
        <v>0</v>
      </c>
      <c r="M14" s="334">
        <v>2000</v>
      </c>
      <c r="N14" s="327"/>
      <c r="P14" s="327"/>
    </row>
    <row r="15" spans="1:16" s="65" customFormat="1" ht="15" customHeight="1">
      <c r="A15" s="269">
        <v>6</v>
      </c>
      <c r="B15" s="270">
        <v>325632512</v>
      </c>
      <c r="C15" s="271" t="s">
        <v>1103</v>
      </c>
      <c r="D15" s="272">
        <v>7</v>
      </c>
      <c r="E15" s="273">
        <v>1.04</v>
      </c>
      <c r="F15" s="274"/>
      <c r="G15" s="275"/>
      <c r="H15" s="276"/>
      <c r="I15" s="276"/>
      <c r="J15" s="277"/>
      <c r="K15" s="278"/>
      <c r="L15" s="278">
        <f t="shared" si="0"/>
        <v>0</v>
      </c>
      <c r="M15" s="334">
        <v>2000</v>
      </c>
      <c r="N15" s="327"/>
      <c r="P15" s="327"/>
    </row>
    <row r="16" spans="1:16" s="65" customFormat="1" ht="15" customHeight="1">
      <c r="A16" s="269">
        <v>7</v>
      </c>
      <c r="B16" s="270">
        <v>325632548</v>
      </c>
      <c r="C16" s="271" t="s">
        <v>1104</v>
      </c>
      <c r="D16" s="272">
        <v>7</v>
      </c>
      <c r="E16" s="273">
        <v>1.36</v>
      </c>
      <c r="F16" s="274"/>
      <c r="G16" s="275"/>
      <c r="H16" s="276"/>
      <c r="I16" s="276"/>
      <c r="J16" s="277"/>
      <c r="K16" s="278"/>
      <c r="L16" s="278">
        <f t="shared" si="0"/>
        <v>0</v>
      </c>
      <c r="M16" s="334">
        <v>2000</v>
      </c>
      <c r="N16" s="327"/>
      <c r="P16" s="327"/>
    </row>
    <row r="17" spans="1:16" s="65" customFormat="1" ht="15" customHeight="1" thickBot="1">
      <c r="A17" s="280"/>
      <c r="B17" s="281"/>
      <c r="C17" s="282"/>
      <c r="D17" s="283"/>
      <c r="E17" s="283"/>
      <c r="F17" s="285"/>
      <c r="G17" s="286"/>
      <c r="H17" s="287"/>
      <c r="I17" s="287"/>
      <c r="J17" s="288"/>
      <c r="K17" s="289"/>
      <c r="L17" s="289"/>
      <c r="M17" s="339"/>
      <c r="N17" s="327"/>
      <c r="P17" s="327"/>
    </row>
    <row r="18" spans="1:16" s="6" customFormat="1" ht="5.25" customHeight="1" thickTop="1">
      <c r="E18" s="7"/>
      <c r="G18" s="7"/>
      <c r="H18" s="8"/>
      <c r="I18" s="8"/>
      <c r="J18" s="8"/>
      <c r="K18" s="9"/>
      <c r="L18" s="9"/>
      <c r="M18" s="26"/>
    </row>
    <row r="19" spans="1:16" s="10" customFormat="1" ht="12.75" customHeight="1">
      <c r="B19" s="260"/>
      <c r="D19" s="11"/>
      <c r="E19" s="11"/>
      <c r="F19" s="11"/>
      <c r="G19" s="417" t="s">
        <v>1105</v>
      </c>
      <c r="H19" s="417"/>
      <c r="I19" s="417"/>
      <c r="J19" s="417"/>
      <c r="K19" s="417"/>
      <c r="L19" s="417"/>
      <c r="M19" s="417"/>
    </row>
    <row r="20" spans="1:16" s="10" customFormat="1" ht="12.75" customHeight="1">
      <c r="A20" s="215"/>
      <c r="B20" s="253"/>
      <c r="D20" s="11"/>
      <c r="E20" s="11"/>
      <c r="F20" s="11"/>
      <c r="G20" s="418" t="s">
        <v>799</v>
      </c>
      <c r="H20" s="418"/>
      <c r="I20" s="418"/>
      <c r="J20" s="418"/>
      <c r="K20" s="418"/>
      <c r="L20" s="418"/>
      <c r="M20" s="418"/>
    </row>
    <row r="21" spans="1:16" s="162" customFormat="1" ht="15" customHeight="1">
      <c r="A21" s="4"/>
      <c r="B21" s="381" t="s">
        <v>1106</v>
      </c>
      <c r="C21" s="216"/>
      <c r="D21" s="216"/>
      <c r="E21" s="14"/>
      <c r="F21" s="14"/>
      <c r="G21" s="14"/>
      <c r="H21" s="379"/>
      <c r="I21" s="379"/>
      <c r="J21" s="379"/>
      <c r="K21" s="379"/>
      <c r="L21" s="382"/>
      <c r="M21" s="383"/>
      <c r="N21" s="383"/>
      <c r="O21" s="383"/>
      <c r="P21" s="383"/>
    </row>
    <row r="22" spans="1:16" s="162" customFormat="1">
      <c r="A22" s="384" t="s">
        <v>1107</v>
      </c>
      <c r="B22" s="255"/>
      <c r="C22" s="216"/>
      <c r="D22" s="216"/>
      <c r="E22" s="14"/>
      <c r="F22" s="14"/>
      <c r="G22" s="14"/>
      <c r="H22" s="418"/>
      <c r="I22" s="418"/>
      <c r="J22" s="418"/>
      <c r="L22" s="385"/>
    </row>
    <row r="23" spans="1:16" s="4" customFormat="1" ht="11.25">
      <c r="A23" s="386" t="s">
        <v>1108</v>
      </c>
      <c r="B23" s="254"/>
      <c r="C23" s="18"/>
      <c r="D23" s="19"/>
      <c r="E23" s="19"/>
      <c r="F23" s="19"/>
      <c r="G23" s="19"/>
      <c r="H23" s="21"/>
      <c r="I23" s="21"/>
      <c r="J23" s="27"/>
      <c r="L23" s="387"/>
    </row>
    <row r="24" spans="1:16" ht="12.75" customHeight="1">
      <c r="A24" s="13"/>
      <c r="B24" s="13"/>
      <c r="C24" s="18"/>
      <c r="D24" s="19"/>
      <c r="E24" s="255"/>
      <c r="F24" s="255"/>
      <c r="G24" s="417"/>
      <c r="H24" s="417"/>
      <c r="I24" s="417"/>
      <c r="J24" s="417"/>
      <c r="K24" s="417"/>
      <c r="L24" s="417"/>
      <c r="M24" s="417"/>
    </row>
    <row r="25" spans="1:16" ht="15" customHeight="1">
      <c r="A25" s="13"/>
      <c r="B25" s="13"/>
      <c r="C25" s="10"/>
      <c r="D25" s="10"/>
      <c r="E25" s="254"/>
      <c r="F25" s="254"/>
      <c r="G25" s="451"/>
      <c r="H25" s="451"/>
      <c r="I25" s="451"/>
      <c r="J25" s="451"/>
      <c r="K25" s="451"/>
      <c r="L25" s="451"/>
      <c r="M25" s="451"/>
    </row>
    <row r="26" spans="1:16" s="6" customFormat="1" ht="11.25">
      <c r="A26" s="452"/>
      <c r="B26" s="452"/>
      <c r="C26" s="452"/>
      <c r="D26" s="452"/>
      <c r="E26" s="7"/>
      <c r="G26" s="7"/>
      <c r="H26" s="8"/>
      <c r="I26" s="8"/>
      <c r="J26" s="8"/>
      <c r="K26" s="9"/>
      <c r="L26" s="9"/>
      <c r="M26" s="26"/>
    </row>
    <row r="27" spans="1:16" s="6" customFormat="1" ht="11.25">
      <c r="A27" s="254"/>
      <c r="B27" s="254"/>
      <c r="C27" s="254"/>
      <c r="D27" s="254"/>
      <c r="E27" s="7"/>
      <c r="G27" s="7"/>
      <c r="H27" s="8"/>
      <c r="I27" s="8"/>
      <c r="J27" s="8"/>
      <c r="K27" s="9"/>
      <c r="L27" s="9"/>
      <c r="M27" s="26"/>
    </row>
    <row r="28" spans="1:16" s="6" customFormat="1" ht="11.25">
      <c r="D28" s="162"/>
      <c r="E28" s="7"/>
      <c r="G28" s="7"/>
      <c r="H28" s="8"/>
      <c r="I28" s="8"/>
      <c r="J28" s="8"/>
      <c r="K28" s="9"/>
      <c r="L28" s="9"/>
      <c r="M28" s="26"/>
    </row>
    <row r="29" spans="1:16" s="6" customFormat="1" ht="11.25">
      <c r="E29" s="7"/>
      <c r="G29" s="7"/>
      <c r="H29" s="8"/>
      <c r="I29" s="8"/>
      <c r="J29" s="8"/>
      <c r="K29" s="9"/>
      <c r="L29" s="9"/>
      <c r="M29" s="26"/>
    </row>
    <row r="30" spans="1:16" s="6" customFormat="1" ht="11.25">
      <c r="E30" s="7"/>
      <c r="G30" s="7"/>
      <c r="H30" s="8"/>
      <c r="I30" s="8"/>
      <c r="J30" s="8"/>
      <c r="K30" s="9"/>
      <c r="L30" s="9"/>
      <c r="M30" s="26"/>
    </row>
  </sheetData>
  <mergeCells count="21">
    <mergeCell ref="G24:M24"/>
    <mergeCell ref="G25:M25"/>
    <mergeCell ref="A26:D26"/>
    <mergeCell ref="H22:J22"/>
    <mergeCell ref="A7:M7"/>
    <mergeCell ref="A8:M8"/>
    <mergeCell ref="K10:L10"/>
    <mergeCell ref="M10:M11"/>
    <mergeCell ref="D11:E11"/>
    <mergeCell ref="F11:G11"/>
    <mergeCell ref="G19:M19"/>
    <mergeCell ref="G20:M20"/>
    <mergeCell ref="A5:M5"/>
    <mergeCell ref="A6:M6"/>
    <mergeCell ref="A10:A12"/>
    <mergeCell ref="B10:B12"/>
    <mergeCell ref="C10:C12"/>
    <mergeCell ref="D10:G10"/>
    <mergeCell ref="H10:H11"/>
    <mergeCell ref="I10:I11"/>
    <mergeCell ref="J10:J11"/>
  </mergeCells>
  <pageMargins left="1.2" right="0" top="0" bottom="0" header="0" footer="0"/>
  <pageSetup paperSize="9" orientation="portrait" r:id="rId1"/>
  <headerFooter alignWithMargins="0">
    <oddFooter>&amp;CTrang 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5"/>
  <sheetViews>
    <sheetView zoomScale="120" zoomScaleNormal="120" workbookViewId="0">
      <selection activeCell="L29" sqref="L29"/>
    </sheetView>
  </sheetViews>
  <sheetFormatPr defaultRowHeight="12.75"/>
  <cols>
    <col min="1" max="1" width="9.85546875" customWidth="1"/>
    <col min="2" max="2" width="13.140625" hidden="1" customWidth="1"/>
    <col min="3" max="3" width="27" customWidth="1"/>
    <col min="4" max="4" width="5.7109375" customWidth="1"/>
    <col min="5" max="5" width="7" style="1" bestFit="1" customWidth="1"/>
    <col min="6" max="6" width="5.7109375" customWidth="1"/>
    <col min="7" max="7" width="5.7109375" style="1" customWidth="1"/>
    <col min="8" max="8" width="1.28515625" style="2" hidden="1" customWidth="1"/>
    <col min="9" max="9" width="1.42578125" style="2" hidden="1" customWidth="1"/>
    <col min="10" max="10" width="1.85546875" style="2" hidden="1" customWidth="1"/>
    <col min="11" max="11" width="10" style="3" customWidth="1"/>
    <col min="12" max="12" width="12.28515625" style="3" customWidth="1"/>
    <col min="13" max="13" width="9.7109375" style="28" customWidth="1"/>
    <col min="14" max="14" width="9.5703125" hidden="1" customWidth="1"/>
    <col min="15" max="15" width="0" hidden="1" customWidth="1"/>
    <col min="16" max="16" width="9.140625" style="1"/>
  </cols>
  <sheetData>
    <row r="1" spans="1:16">
      <c r="E1"/>
      <c r="F1" s="1"/>
      <c r="G1"/>
      <c r="H1" s="1"/>
      <c r="K1" s="2"/>
      <c r="M1" s="3"/>
      <c r="N1" s="28"/>
      <c r="P1"/>
    </row>
    <row r="2" spans="1:16">
      <c r="E2"/>
      <c r="F2" s="1"/>
      <c r="G2"/>
      <c r="H2" s="1"/>
      <c r="K2" s="2"/>
      <c r="M2" s="3"/>
      <c r="N2" s="28"/>
      <c r="P2"/>
    </row>
    <row r="3" spans="1:16" ht="21.75" customHeight="1">
      <c r="E3"/>
      <c r="F3" s="1"/>
      <c r="G3"/>
      <c r="H3" s="1"/>
      <c r="K3" s="2"/>
      <c r="M3" s="3"/>
      <c r="N3" s="28"/>
      <c r="P3"/>
    </row>
    <row r="5" spans="1:16" ht="21.75" customHeight="1">
      <c r="A5" s="429" t="s">
        <v>794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6" ht="15">
      <c r="A6" s="481" t="s">
        <v>925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</row>
    <row r="7" spans="1:16">
      <c r="B7" s="34"/>
      <c r="C7" s="468" t="s">
        <v>924</v>
      </c>
      <c r="D7" s="468"/>
      <c r="E7" s="468"/>
      <c r="F7" s="468"/>
      <c r="G7" s="468"/>
      <c r="H7" s="468"/>
      <c r="I7" s="468"/>
      <c r="J7" s="468"/>
      <c r="K7" s="468"/>
      <c r="L7" s="329"/>
      <c r="M7" s="34"/>
    </row>
    <row r="8" spans="1:16">
      <c r="B8" s="34"/>
      <c r="C8" s="330" t="s">
        <v>926</v>
      </c>
      <c r="D8" s="330"/>
      <c r="E8" s="330"/>
      <c r="F8" s="330"/>
      <c r="G8" s="330"/>
      <c r="H8" s="330"/>
      <c r="I8" s="330"/>
      <c r="J8" s="330"/>
      <c r="K8" s="330"/>
      <c r="L8" s="329"/>
      <c r="M8" s="34"/>
    </row>
    <row r="9" spans="1:16" ht="13.5" thickBot="1"/>
    <row r="10" spans="1:16" s="4" customFormat="1" ht="28.5" customHeight="1" thickTop="1">
      <c r="A10" s="482" t="s">
        <v>730</v>
      </c>
      <c r="B10" s="479" t="s">
        <v>731</v>
      </c>
      <c r="C10" s="479" t="s">
        <v>732</v>
      </c>
      <c r="D10" s="479" t="s">
        <v>0</v>
      </c>
      <c r="E10" s="479"/>
      <c r="F10" s="479"/>
      <c r="G10" s="479"/>
      <c r="H10" s="477" t="s">
        <v>1</v>
      </c>
      <c r="I10" s="477" t="s">
        <v>2</v>
      </c>
      <c r="J10" s="477" t="s">
        <v>3</v>
      </c>
      <c r="K10" s="480" t="s">
        <v>1177</v>
      </c>
      <c r="L10" s="480"/>
      <c r="M10" s="475" t="s">
        <v>738</v>
      </c>
      <c r="P10" s="316"/>
    </row>
    <row r="11" spans="1:16" s="4" customFormat="1" ht="12.75" customHeight="1">
      <c r="A11" s="483"/>
      <c r="B11" s="485"/>
      <c r="C11" s="485"/>
      <c r="D11" s="487" t="s">
        <v>4</v>
      </c>
      <c r="E11" s="487"/>
      <c r="F11" s="487" t="s">
        <v>733</v>
      </c>
      <c r="G11" s="487"/>
      <c r="H11" s="478"/>
      <c r="I11" s="478"/>
      <c r="J11" s="478"/>
      <c r="K11" s="411" t="s">
        <v>1091</v>
      </c>
      <c r="L11" s="411" t="s">
        <v>1092</v>
      </c>
      <c r="M11" s="476"/>
      <c r="P11" s="316"/>
    </row>
    <row r="12" spans="1:16" s="5" customFormat="1" ht="10.5" customHeight="1">
      <c r="A12" s="484"/>
      <c r="B12" s="486"/>
      <c r="C12" s="486"/>
      <c r="D12" s="412" t="s">
        <v>729</v>
      </c>
      <c r="E12" s="413" t="s">
        <v>5</v>
      </c>
      <c r="F12" s="412" t="s">
        <v>729</v>
      </c>
      <c r="G12" s="413" t="s">
        <v>5</v>
      </c>
      <c r="H12" s="414" t="s">
        <v>6</v>
      </c>
      <c r="I12" s="414" t="s">
        <v>6</v>
      </c>
      <c r="J12" s="414" t="s">
        <v>6</v>
      </c>
      <c r="K12" s="414" t="s">
        <v>779</v>
      </c>
      <c r="L12" s="414" t="s">
        <v>779</v>
      </c>
      <c r="M12" s="415" t="s">
        <v>739</v>
      </c>
      <c r="P12" s="317"/>
    </row>
    <row r="13" spans="1:16" s="65" customFormat="1" ht="12.75" customHeight="1">
      <c r="A13" s="269">
        <v>1</v>
      </c>
      <c r="B13" s="270">
        <v>325312504</v>
      </c>
      <c r="C13" s="271" t="s">
        <v>928</v>
      </c>
      <c r="D13" s="272">
        <v>7</v>
      </c>
      <c r="E13" s="273">
        <v>0.52</v>
      </c>
      <c r="F13" s="274"/>
      <c r="G13" s="275"/>
      <c r="H13" s="276"/>
      <c r="I13" s="276"/>
      <c r="J13" s="277"/>
      <c r="K13" s="278">
        <v>7844.6956500778506</v>
      </c>
      <c r="L13" s="331">
        <f>K13*1.05</f>
        <v>8236.9304325817429</v>
      </c>
      <c r="M13" s="334">
        <v>200</v>
      </c>
      <c r="N13" s="278">
        <v>7263.2012613343622</v>
      </c>
      <c r="O13" s="327">
        <f t="shared" ref="O13:O51" si="0">K13/N13</f>
        <v>1.0800603436172247</v>
      </c>
      <c r="P13" s="318"/>
    </row>
    <row r="14" spans="1:16" s="65" customFormat="1" ht="12.75" customHeight="1">
      <c r="A14" s="269">
        <v>2</v>
      </c>
      <c r="B14" s="270">
        <v>325312505</v>
      </c>
      <c r="C14" s="271" t="s">
        <v>929</v>
      </c>
      <c r="D14" s="272">
        <v>7</v>
      </c>
      <c r="E14" s="273">
        <v>0.6</v>
      </c>
      <c r="F14" s="274"/>
      <c r="G14" s="275"/>
      <c r="H14" s="276"/>
      <c r="I14" s="276"/>
      <c r="J14" s="277"/>
      <c r="K14" s="344"/>
      <c r="L14" s="345"/>
      <c r="M14" s="334">
        <v>200</v>
      </c>
      <c r="N14" s="278"/>
      <c r="O14" s="327" t="e">
        <f t="shared" si="0"/>
        <v>#DIV/0!</v>
      </c>
      <c r="P14" s="318"/>
    </row>
    <row r="15" spans="1:16" s="65" customFormat="1" ht="12.75" customHeight="1">
      <c r="A15" s="269">
        <v>3</v>
      </c>
      <c r="B15" s="270">
        <v>325312506</v>
      </c>
      <c r="C15" s="271" t="s">
        <v>930</v>
      </c>
      <c r="D15" s="272">
        <v>7</v>
      </c>
      <c r="E15" s="273">
        <v>0.67</v>
      </c>
      <c r="F15" s="274"/>
      <c r="G15" s="275"/>
      <c r="H15" s="276"/>
      <c r="I15" s="276"/>
      <c r="J15" s="277"/>
      <c r="K15" s="278">
        <v>11002.799932879134</v>
      </c>
      <c r="L15" s="331">
        <f t="shared" ref="L15:L51" si="1">K15*1.05</f>
        <v>11552.939929523091</v>
      </c>
      <c r="M15" s="334">
        <v>200</v>
      </c>
      <c r="N15" s="278">
        <v>10064.837831512195</v>
      </c>
      <c r="O15" s="327">
        <f t="shared" si="0"/>
        <v>1.0931919735885118</v>
      </c>
      <c r="P15" s="318"/>
    </row>
    <row r="16" spans="1:16" s="65" customFormat="1" ht="12.75" customHeight="1">
      <c r="A16" s="269">
        <v>4</v>
      </c>
      <c r="B16" s="270">
        <v>325312507</v>
      </c>
      <c r="C16" s="271" t="s">
        <v>931</v>
      </c>
      <c r="D16" s="272">
        <v>7</v>
      </c>
      <c r="E16" s="273">
        <v>0.75</v>
      </c>
      <c r="F16" s="274"/>
      <c r="G16" s="275"/>
      <c r="H16" s="276"/>
      <c r="I16" s="276"/>
      <c r="J16" s="277"/>
      <c r="K16" s="344"/>
      <c r="L16" s="345"/>
      <c r="M16" s="334">
        <v>200</v>
      </c>
      <c r="N16" s="278"/>
      <c r="O16" s="327" t="e">
        <f t="shared" si="0"/>
        <v>#DIV/0!</v>
      </c>
      <c r="P16" s="318"/>
    </row>
    <row r="17" spans="1:16" s="65" customFormat="1" ht="12.75" customHeight="1">
      <c r="A17" s="269">
        <v>5</v>
      </c>
      <c r="B17" s="270">
        <v>325312508</v>
      </c>
      <c r="C17" s="271" t="s">
        <v>932</v>
      </c>
      <c r="D17" s="272">
        <v>7</v>
      </c>
      <c r="E17" s="273">
        <v>0.8</v>
      </c>
      <c r="F17" s="274"/>
      <c r="G17" s="275"/>
      <c r="H17" s="276"/>
      <c r="I17" s="276"/>
      <c r="J17" s="277"/>
      <c r="K17" s="344"/>
      <c r="L17" s="345"/>
      <c r="M17" s="334">
        <v>200</v>
      </c>
      <c r="N17" s="278"/>
      <c r="O17" s="327" t="e">
        <f t="shared" si="0"/>
        <v>#DIV/0!</v>
      </c>
      <c r="P17" s="318"/>
    </row>
    <row r="18" spans="1:16" s="65" customFormat="1" ht="12.75" customHeight="1">
      <c r="A18" s="269">
        <v>6</v>
      </c>
      <c r="B18" s="270">
        <v>325312509</v>
      </c>
      <c r="C18" s="271" t="s">
        <v>933</v>
      </c>
      <c r="D18" s="272">
        <v>7</v>
      </c>
      <c r="E18" s="273">
        <v>0.85</v>
      </c>
      <c r="F18" s="274"/>
      <c r="G18" s="275"/>
      <c r="H18" s="276"/>
      <c r="I18" s="276"/>
      <c r="J18" s="277"/>
      <c r="K18" s="278">
        <v>15682.242710155919</v>
      </c>
      <c r="L18" s="331">
        <f t="shared" si="1"/>
        <v>16466.354845663715</v>
      </c>
      <c r="M18" s="334">
        <v>200</v>
      </c>
      <c r="N18" s="278">
        <v>14198.655008522326</v>
      </c>
      <c r="O18" s="327">
        <f t="shared" si="0"/>
        <v>1.1044879040122542</v>
      </c>
      <c r="P18" s="318"/>
    </row>
    <row r="19" spans="1:16" s="65" customFormat="1" ht="12.75" customHeight="1">
      <c r="A19" s="269">
        <v>7</v>
      </c>
      <c r="B19" s="270">
        <v>325312510</v>
      </c>
      <c r="C19" s="271" t="s">
        <v>934</v>
      </c>
      <c r="D19" s="272">
        <v>7</v>
      </c>
      <c r="E19" s="273">
        <v>0.95</v>
      </c>
      <c r="F19" s="274"/>
      <c r="G19" s="275"/>
      <c r="H19" s="276"/>
      <c r="I19" s="276"/>
      <c r="J19" s="277"/>
      <c r="K19" s="344"/>
      <c r="L19" s="345"/>
      <c r="M19" s="334">
        <v>200</v>
      </c>
      <c r="N19" s="278"/>
      <c r="O19" s="327" t="e">
        <f t="shared" si="0"/>
        <v>#DIV/0!</v>
      </c>
      <c r="P19" s="318"/>
    </row>
    <row r="20" spans="1:16" s="65" customFormat="1" ht="12.75" customHeight="1">
      <c r="A20" s="269">
        <v>8</v>
      </c>
      <c r="B20" s="270">
        <v>325312511</v>
      </c>
      <c r="C20" s="271" t="s">
        <v>935</v>
      </c>
      <c r="D20" s="272">
        <v>7</v>
      </c>
      <c r="E20" s="273">
        <v>1</v>
      </c>
      <c r="F20" s="274"/>
      <c r="G20" s="275"/>
      <c r="H20" s="276"/>
      <c r="I20" s="276"/>
      <c r="J20" s="277"/>
      <c r="K20" s="344"/>
      <c r="L20" s="345"/>
      <c r="M20" s="334">
        <v>200</v>
      </c>
      <c r="N20" s="278"/>
      <c r="O20" s="327" t="e">
        <f t="shared" si="0"/>
        <v>#DIV/0!</v>
      </c>
      <c r="P20" s="318"/>
    </row>
    <row r="21" spans="1:16" s="65" customFormat="1" ht="12.75" customHeight="1">
      <c r="A21" s="269">
        <v>9</v>
      </c>
      <c r="B21" s="270">
        <v>325312512</v>
      </c>
      <c r="C21" s="271" t="s">
        <v>936</v>
      </c>
      <c r="D21" s="272">
        <v>7</v>
      </c>
      <c r="E21" s="273">
        <v>1.05</v>
      </c>
      <c r="F21" s="274"/>
      <c r="G21" s="275"/>
      <c r="H21" s="276"/>
      <c r="I21" s="276"/>
      <c r="J21" s="277"/>
      <c r="K21" s="278">
        <v>22224.988041271226</v>
      </c>
      <c r="L21" s="331">
        <f t="shared" si="1"/>
        <v>23336.23744333479</v>
      </c>
      <c r="M21" s="334">
        <v>200</v>
      </c>
      <c r="N21" s="278">
        <v>20037.742718025456</v>
      </c>
      <c r="O21" s="327">
        <f t="shared" si="0"/>
        <v>1.109156273439831</v>
      </c>
      <c r="P21" s="318"/>
    </row>
    <row r="22" spans="1:16" s="65" customFormat="1" ht="12.75" customHeight="1">
      <c r="A22" s="269">
        <v>10</v>
      </c>
      <c r="B22" s="270">
        <v>325312513</v>
      </c>
      <c r="C22" s="271" t="s">
        <v>937</v>
      </c>
      <c r="D22" s="272">
        <v>7</v>
      </c>
      <c r="E22" s="273">
        <v>1.1299999999999999</v>
      </c>
      <c r="F22" s="274"/>
      <c r="G22" s="275"/>
      <c r="H22" s="276"/>
      <c r="I22" s="276"/>
      <c r="J22" s="277"/>
      <c r="K22" s="344"/>
      <c r="L22" s="345"/>
      <c r="M22" s="334">
        <v>200</v>
      </c>
      <c r="N22" s="278"/>
      <c r="O22" s="327" t="e">
        <f t="shared" si="0"/>
        <v>#DIV/0!</v>
      </c>
      <c r="P22" s="318"/>
    </row>
    <row r="23" spans="1:16" s="65" customFormat="1" ht="12.75" customHeight="1">
      <c r="A23" s="269">
        <v>11</v>
      </c>
      <c r="B23" s="270">
        <v>325312514</v>
      </c>
      <c r="C23" s="271" t="s">
        <v>938</v>
      </c>
      <c r="D23" s="272">
        <v>7</v>
      </c>
      <c r="E23" s="273">
        <v>1.2</v>
      </c>
      <c r="F23" s="274"/>
      <c r="G23" s="275"/>
      <c r="H23" s="276"/>
      <c r="I23" s="276"/>
      <c r="J23" s="277"/>
      <c r="K23" s="371">
        <v>28641.303378138491</v>
      </c>
      <c r="L23" s="372">
        <f t="shared" si="1"/>
        <v>30073.368547045418</v>
      </c>
      <c r="M23" s="334">
        <v>200</v>
      </c>
      <c r="N23" s="278">
        <v>25691.536943706455</v>
      </c>
      <c r="O23" s="327">
        <f t="shared" si="0"/>
        <v>1.1148147127552299</v>
      </c>
      <c r="P23" s="318"/>
    </row>
    <row r="24" spans="1:16" s="65" customFormat="1" ht="12.75" customHeight="1">
      <c r="A24" s="269">
        <v>12</v>
      </c>
      <c r="B24" s="270">
        <v>325312548</v>
      </c>
      <c r="C24" s="271" t="s">
        <v>939</v>
      </c>
      <c r="D24" s="272">
        <v>7</v>
      </c>
      <c r="E24" s="346" t="s">
        <v>1094</v>
      </c>
      <c r="F24" s="274"/>
      <c r="G24" s="275"/>
      <c r="H24" s="276"/>
      <c r="I24" s="276"/>
      <c r="J24" s="277"/>
      <c r="K24" s="278">
        <v>33403.584271606</v>
      </c>
      <c r="L24" s="331">
        <f t="shared" si="1"/>
        <v>35073.763485186304</v>
      </c>
      <c r="M24" s="334">
        <v>200</v>
      </c>
      <c r="N24" s="278">
        <v>29868.431168382231</v>
      </c>
      <c r="O24" s="327">
        <f t="shared" si="0"/>
        <v>1.1183575087454198</v>
      </c>
      <c r="P24" s="318"/>
    </row>
    <row r="25" spans="1:16" s="65" customFormat="1" ht="12.75" customHeight="1">
      <c r="A25" s="269">
        <v>13</v>
      </c>
      <c r="B25" s="270">
        <v>325312549</v>
      </c>
      <c r="C25" s="271" t="s">
        <v>940</v>
      </c>
      <c r="D25" s="272">
        <v>7</v>
      </c>
      <c r="E25" s="346" t="s">
        <v>1094</v>
      </c>
      <c r="F25" s="274"/>
      <c r="G25" s="275"/>
      <c r="H25" s="276"/>
      <c r="I25" s="276"/>
      <c r="J25" s="277"/>
      <c r="K25" s="371">
        <v>36294.140040779552</v>
      </c>
      <c r="L25" s="372">
        <f t="shared" si="1"/>
        <v>38108.847042818532</v>
      </c>
      <c r="M25" s="334">
        <v>200</v>
      </c>
      <c r="N25" s="278">
        <v>32423.879951827694</v>
      </c>
      <c r="O25" s="327">
        <f t="shared" si="0"/>
        <v>1.1193644960042388</v>
      </c>
      <c r="P25" s="318"/>
    </row>
    <row r="26" spans="1:16" s="65" customFormat="1" ht="12.75" customHeight="1">
      <c r="A26" s="269">
        <v>14</v>
      </c>
      <c r="B26" s="270">
        <v>325312550</v>
      </c>
      <c r="C26" s="271" t="s">
        <v>941</v>
      </c>
      <c r="D26" s="272">
        <v>7</v>
      </c>
      <c r="E26" s="346" t="s">
        <v>1094</v>
      </c>
      <c r="F26" s="274"/>
      <c r="G26" s="275"/>
      <c r="H26" s="276"/>
      <c r="I26" s="276"/>
      <c r="J26" s="277"/>
      <c r="K26" s="371">
        <v>45901.180368887348</v>
      </c>
      <c r="L26" s="372">
        <f t="shared" si="1"/>
        <v>48196.23938733172</v>
      </c>
      <c r="M26" s="334">
        <v>200</v>
      </c>
      <c r="N26" s="278">
        <v>40872.238146160678</v>
      </c>
      <c r="O26" s="327">
        <f t="shared" si="0"/>
        <v>1.1230405392712526</v>
      </c>
      <c r="P26" s="318"/>
    </row>
    <row r="27" spans="1:16" s="65" customFormat="1" ht="12.75" customHeight="1">
      <c r="A27" s="269">
        <v>15</v>
      </c>
      <c r="B27" s="270">
        <v>325312551</v>
      </c>
      <c r="C27" s="271" t="s">
        <v>942</v>
      </c>
      <c r="D27" s="272">
        <v>7</v>
      </c>
      <c r="E27" s="346" t="s">
        <v>1094</v>
      </c>
      <c r="F27" s="274"/>
      <c r="G27" s="275"/>
      <c r="H27" s="276"/>
      <c r="I27" s="276"/>
      <c r="J27" s="277"/>
      <c r="K27" s="278">
        <v>49960.665495969406</v>
      </c>
      <c r="L27" s="331">
        <f t="shared" si="1"/>
        <v>52458.698770767878</v>
      </c>
      <c r="M27" s="334">
        <v>200</v>
      </c>
      <c r="N27" s="278">
        <v>44405.379305013885</v>
      </c>
      <c r="O27" s="327">
        <f t="shared" si="0"/>
        <v>1.1251039013268436</v>
      </c>
      <c r="P27" s="318"/>
    </row>
    <row r="28" spans="1:16" s="65" customFormat="1" ht="12.75" customHeight="1">
      <c r="A28" s="269">
        <v>16</v>
      </c>
      <c r="B28" s="270">
        <v>325312552</v>
      </c>
      <c r="C28" s="271" t="s">
        <v>943</v>
      </c>
      <c r="D28" s="272">
        <v>7</v>
      </c>
      <c r="E28" s="346" t="s">
        <v>1094</v>
      </c>
      <c r="F28" s="274"/>
      <c r="G28" s="275"/>
      <c r="H28" s="276"/>
      <c r="I28" s="276"/>
      <c r="J28" s="277"/>
      <c r="K28" s="371">
        <v>68859.917302976392</v>
      </c>
      <c r="L28" s="372">
        <f t="shared" si="1"/>
        <v>72302.913168125218</v>
      </c>
      <c r="M28" s="334">
        <v>200</v>
      </c>
      <c r="N28" s="278">
        <v>61020.909607328467</v>
      </c>
      <c r="O28" s="327">
        <f t="shared" si="0"/>
        <v>1.1284642878333377</v>
      </c>
      <c r="P28" s="318"/>
    </row>
    <row r="29" spans="1:16" s="65" customFormat="1" ht="12.75" customHeight="1">
      <c r="A29" s="269">
        <v>17</v>
      </c>
      <c r="B29" s="270">
        <v>325312553</v>
      </c>
      <c r="C29" s="271" t="s">
        <v>944</v>
      </c>
      <c r="D29" s="272">
        <v>7</v>
      </c>
      <c r="E29" s="346" t="s">
        <v>1094</v>
      </c>
      <c r="F29" s="274"/>
      <c r="G29" s="275"/>
      <c r="H29" s="276"/>
      <c r="I29" s="276"/>
      <c r="J29" s="277"/>
      <c r="K29" s="278">
        <v>75227.396928511269</v>
      </c>
      <c r="L29" s="331">
        <f t="shared" si="1"/>
        <v>78988.766774936841</v>
      </c>
      <c r="M29" s="334">
        <v>200</v>
      </c>
      <c r="N29" s="278">
        <v>66610.929013287532</v>
      </c>
      <c r="O29" s="327">
        <f t="shared" si="0"/>
        <v>1.1293551680311338</v>
      </c>
      <c r="P29" s="318"/>
    </row>
    <row r="30" spans="1:16" s="65" customFormat="1" ht="12.75" customHeight="1">
      <c r="A30" s="269">
        <v>18</v>
      </c>
      <c r="B30" s="270">
        <v>325312554</v>
      </c>
      <c r="C30" s="271" t="s">
        <v>945</v>
      </c>
      <c r="D30" s="272">
        <v>7</v>
      </c>
      <c r="E30" s="346" t="s">
        <v>1094</v>
      </c>
      <c r="F30" s="274"/>
      <c r="G30" s="275"/>
      <c r="H30" s="276"/>
      <c r="I30" s="276"/>
      <c r="J30" s="277"/>
      <c r="K30" s="344"/>
      <c r="L30" s="345"/>
      <c r="M30" s="334">
        <v>2000</v>
      </c>
      <c r="N30" s="278"/>
      <c r="O30" s="327" t="e">
        <f t="shared" si="0"/>
        <v>#DIV/0!</v>
      </c>
      <c r="P30" s="318"/>
    </row>
    <row r="31" spans="1:16" s="65" customFormat="1" ht="12.75" customHeight="1">
      <c r="A31" s="269">
        <v>19</v>
      </c>
      <c r="B31" s="270">
        <v>325312555</v>
      </c>
      <c r="C31" s="271" t="s">
        <v>946</v>
      </c>
      <c r="D31" s="272">
        <v>7</v>
      </c>
      <c r="E31" s="346" t="s">
        <v>1094</v>
      </c>
      <c r="F31" s="274"/>
      <c r="G31" s="275"/>
      <c r="H31" s="276"/>
      <c r="I31" s="276"/>
      <c r="J31" s="277"/>
      <c r="K31" s="278">
        <v>102617.33882957711</v>
      </c>
      <c r="L31" s="331">
        <f t="shared" si="1"/>
        <v>107748.20577105597</v>
      </c>
      <c r="M31" s="334">
        <v>2000</v>
      </c>
      <c r="N31" s="278">
        <v>90667.796767420965</v>
      </c>
      <c r="O31" s="327">
        <f t="shared" si="0"/>
        <v>1.1317947770674173</v>
      </c>
      <c r="P31" s="318"/>
    </row>
    <row r="32" spans="1:16" s="65" customFormat="1" ht="12.75" customHeight="1">
      <c r="A32" s="269">
        <v>20</v>
      </c>
      <c r="B32" s="270">
        <v>325312556</v>
      </c>
      <c r="C32" s="271" t="s">
        <v>947</v>
      </c>
      <c r="D32" s="272">
        <v>7</v>
      </c>
      <c r="E32" s="346" t="s">
        <v>1094</v>
      </c>
      <c r="F32" s="274"/>
      <c r="G32" s="275"/>
      <c r="H32" s="276"/>
      <c r="I32" s="276"/>
      <c r="J32" s="277"/>
      <c r="K32" s="371">
        <v>112190.49141502728</v>
      </c>
      <c r="L32" s="372">
        <f t="shared" si="1"/>
        <v>117800.01598577865</v>
      </c>
      <c r="M32" s="334">
        <v>2000</v>
      </c>
      <c r="N32" s="278">
        <v>99124.697639425547</v>
      </c>
      <c r="O32" s="327">
        <f t="shared" si="0"/>
        <v>1.1318116885776506</v>
      </c>
      <c r="P32" s="318"/>
    </row>
    <row r="33" spans="1:16" s="65" customFormat="1" ht="12.75" customHeight="1">
      <c r="A33" s="269">
        <v>21</v>
      </c>
      <c r="B33" s="270">
        <v>325312557</v>
      </c>
      <c r="C33" s="271" t="s">
        <v>948</v>
      </c>
      <c r="D33" s="272">
        <v>19</v>
      </c>
      <c r="E33" s="346" t="s">
        <v>1094</v>
      </c>
      <c r="F33" s="274"/>
      <c r="G33" s="275"/>
      <c r="H33" s="276"/>
      <c r="I33" s="276"/>
      <c r="J33" s="277"/>
      <c r="K33" s="278">
        <v>144460.32391997738</v>
      </c>
      <c r="L33" s="331">
        <f t="shared" si="1"/>
        <v>151683.34011597626</v>
      </c>
      <c r="M33" s="334">
        <v>2000</v>
      </c>
      <c r="N33" s="278">
        <v>126883.79465130436</v>
      </c>
      <c r="O33" s="327">
        <f t="shared" si="0"/>
        <v>1.1385246186636833</v>
      </c>
      <c r="P33" s="318"/>
    </row>
    <row r="34" spans="1:16" s="65" customFormat="1" ht="12.75" customHeight="1">
      <c r="A34" s="269">
        <v>22</v>
      </c>
      <c r="B34" s="270">
        <v>325312558</v>
      </c>
      <c r="C34" s="271" t="s">
        <v>949</v>
      </c>
      <c r="D34" s="272">
        <v>19</v>
      </c>
      <c r="E34" s="346" t="s">
        <v>1094</v>
      </c>
      <c r="F34" s="274"/>
      <c r="G34" s="275"/>
      <c r="H34" s="276"/>
      <c r="I34" s="276"/>
      <c r="J34" s="277"/>
      <c r="K34" s="344"/>
      <c r="L34" s="345"/>
      <c r="M34" s="334">
        <v>2000</v>
      </c>
      <c r="N34" s="278"/>
      <c r="O34" s="327" t="e">
        <f t="shared" si="0"/>
        <v>#DIV/0!</v>
      </c>
      <c r="P34" s="318"/>
    </row>
    <row r="35" spans="1:16" s="65" customFormat="1" ht="12.75" customHeight="1">
      <c r="A35" s="269">
        <v>23</v>
      </c>
      <c r="B35" s="270">
        <v>325312559</v>
      </c>
      <c r="C35" s="271" t="s">
        <v>950</v>
      </c>
      <c r="D35" s="272">
        <v>19</v>
      </c>
      <c r="E35" s="346" t="s">
        <v>1094</v>
      </c>
      <c r="F35" s="274"/>
      <c r="G35" s="275"/>
      <c r="H35" s="276"/>
      <c r="I35" s="276"/>
      <c r="J35" s="277"/>
      <c r="K35" s="278">
        <v>196641.18455979458</v>
      </c>
      <c r="L35" s="331">
        <f t="shared" si="1"/>
        <v>206473.2437877843</v>
      </c>
      <c r="M35" s="334">
        <v>2000</v>
      </c>
      <c r="N35" s="278">
        <v>173163.02117178682</v>
      </c>
      <c r="O35" s="327">
        <f t="shared" si="0"/>
        <v>1.135584163576796</v>
      </c>
      <c r="P35" s="318"/>
    </row>
    <row r="36" spans="1:16" s="65" customFormat="1" ht="12.75" customHeight="1">
      <c r="A36" s="269">
        <v>24</v>
      </c>
      <c r="B36" s="270">
        <v>325312560</v>
      </c>
      <c r="C36" s="271" t="s">
        <v>951</v>
      </c>
      <c r="D36" s="272">
        <v>19</v>
      </c>
      <c r="E36" s="346" t="s">
        <v>1094</v>
      </c>
      <c r="F36" s="274"/>
      <c r="G36" s="275"/>
      <c r="H36" s="276"/>
      <c r="I36" s="276"/>
      <c r="J36" s="277"/>
      <c r="K36" s="344"/>
      <c r="L36" s="345"/>
      <c r="M36" s="334">
        <v>2000</v>
      </c>
      <c r="N36" s="278"/>
      <c r="O36" s="327" t="e">
        <f t="shared" si="0"/>
        <v>#DIV/0!</v>
      </c>
      <c r="P36" s="318"/>
    </row>
    <row r="37" spans="1:16" s="65" customFormat="1" ht="12.75" customHeight="1">
      <c r="A37" s="269">
        <v>25</v>
      </c>
      <c r="B37" s="270">
        <v>325312561</v>
      </c>
      <c r="C37" s="271" t="s">
        <v>952</v>
      </c>
      <c r="D37" s="272">
        <v>19</v>
      </c>
      <c r="E37" s="346" t="s">
        <v>1094</v>
      </c>
      <c r="F37" s="274"/>
      <c r="G37" s="275"/>
      <c r="H37" s="276"/>
      <c r="I37" s="276"/>
      <c r="J37" s="277"/>
      <c r="K37" s="371">
        <v>232373.29812405352</v>
      </c>
      <c r="L37" s="372">
        <f t="shared" si="1"/>
        <v>243991.96303025621</v>
      </c>
      <c r="M37" s="334">
        <v>2000</v>
      </c>
      <c r="N37" s="278">
        <v>204487.21550426853</v>
      </c>
      <c r="O37" s="327">
        <f t="shared" si="0"/>
        <v>1.1363707875380742</v>
      </c>
      <c r="P37" s="318"/>
    </row>
    <row r="38" spans="1:16" s="65" customFormat="1" ht="12.75" customHeight="1">
      <c r="A38" s="269">
        <v>26</v>
      </c>
      <c r="B38" s="270">
        <v>325312562</v>
      </c>
      <c r="C38" s="271" t="s">
        <v>953</v>
      </c>
      <c r="D38" s="272">
        <v>19</v>
      </c>
      <c r="E38" s="346" t="s">
        <v>1094</v>
      </c>
      <c r="F38" s="274"/>
      <c r="G38" s="275"/>
      <c r="H38" s="276"/>
      <c r="I38" s="276"/>
      <c r="J38" s="277"/>
      <c r="K38" s="278">
        <v>270621.82302077598</v>
      </c>
      <c r="L38" s="331">
        <f t="shared" si="1"/>
        <v>284152.9141718148</v>
      </c>
      <c r="M38" s="334">
        <v>2000</v>
      </c>
      <c r="N38" s="278">
        <v>237898.38998488864</v>
      </c>
      <c r="O38" s="327">
        <f t="shared" si="0"/>
        <v>1.1375521416431862</v>
      </c>
      <c r="P38" s="318"/>
    </row>
    <row r="39" spans="1:16" s="65" customFormat="1" ht="12.75" customHeight="1">
      <c r="A39" s="269">
        <v>27</v>
      </c>
      <c r="B39" s="270">
        <v>325312563</v>
      </c>
      <c r="C39" s="271" t="s">
        <v>954</v>
      </c>
      <c r="D39" s="272">
        <v>19</v>
      </c>
      <c r="E39" s="346" t="s">
        <v>1094</v>
      </c>
      <c r="F39" s="274"/>
      <c r="G39" s="275"/>
      <c r="H39" s="276"/>
      <c r="I39" s="276"/>
      <c r="J39" s="277"/>
      <c r="K39" s="371">
        <v>287098.25390049716</v>
      </c>
      <c r="L39" s="372">
        <f t="shared" si="1"/>
        <v>301453.16659552202</v>
      </c>
      <c r="M39" s="334">
        <v>1000</v>
      </c>
      <c r="N39" s="278">
        <v>252391.38362635262</v>
      </c>
      <c r="O39" s="327">
        <f t="shared" si="0"/>
        <v>1.1375121043178145</v>
      </c>
      <c r="P39" s="318"/>
    </row>
    <row r="40" spans="1:16" s="65" customFormat="1" ht="12.75" customHeight="1">
      <c r="A40" s="269">
        <v>28</v>
      </c>
      <c r="B40" s="270">
        <v>325312564</v>
      </c>
      <c r="C40" s="271" t="s">
        <v>955</v>
      </c>
      <c r="D40" s="272">
        <v>19</v>
      </c>
      <c r="E40" s="346" t="s">
        <v>1094</v>
      </c>
      <c r="F40" s="274"/>
      <c r="G40" s="275"/>
      <c r="H40" s="276"/>
      <c r="I40" s="276"/>
      <c r="J40" s="277"/>
      <c r="K40" s="278">
        <v>338690.50876410928</v>
      </c>
      <c r="L40" s="331">
        <f t="shared" si="1"/>
        <v>355625.03420231474</v>
      </c>
      <c r="M40" s="334">
        <v>1000</v>
      </c>
      <c r="N40" s="278">
        <v>297544.37446072756</v>
      </c>
      <c r="O40" s="327">
        <f t="shared" si="0"/>
        <v>1.1382857073939152</v>
      </c>
      <c r="P40" s="318"/>
    </row>
    <row r="41" spans="1:16" s="65" customFormat="1" ht="12.75" customHeight="1">
      <c r="A41" s="269">
        <v>29</v>
      </c>
      <c r="B41" s="270">
        <v>325312565</v>
      </c>
      <c r="C41" s="271" t="s">
        <v>956</v>
      </c>
      <c r="D41" s="272">
        <v>37</v>
      </c>
      <c r="E41" s="346" t="s">
        <v>1094</v>
      </c>
      <c r="F41" s="274"/>
      <c r="G41" s="275"/>
      <c r="H41" s="276"/>
      <c r="I41" s="276"/>
      <c r="J41" s="277"/>
      <c r="K41" s="344"/>
      <c r="L41" s="345"/>
      <c r="M41" s="334">
        <v>1000</v>
      </c>
      <c r="N41" s="278"/>
      <c r="O41" s="327" t="e">
        <f t="shared" si="0"/>
        <v>#DIV/0!</v>
      </c>
      <c r="P41" s="318"/>
    </row>
    <row r="42" spans="1:16" s="65" customFormat="1" ht="12.75" customHeight="1">
      <c r="A42" s="269">
        <v>30</v>
      </c>
      <c r="B42" s="270">
        <v>325312566</v>
      </c>
      <c r="C42" s="271" t="s">
        <v>957</v>
      </c>
      <c r="D42" s="272">
        <v>37</v>
      </c>
      <c r="E42" s="346" t="s">
        <v>1094</v>
      </c>
      <c r="F42" s="274"/>
      <c r="G42" s="275"/>
      <c r="H42" s="276"/>
      <c r="I42" s="276"/>
      <c r="J42" s="277"/>
      <c r="K42" s="278">
        <v>422221.97896009055</v>
      </c>
      <c r="L42" s="331">
        <f t="shared" si="1"/>
        <v>443333.07790809509</v>
      </c>
      <c r="M42" s="334">
        <v>1000</v>
      </c>
      <c r="N42" s="278">
        <v>370751.91379010008</v>
      </c>
      <c r="O42" s="327">
        <f t="shared" si="0"/>
        <v>1.1388261617959714</v>
      </c>
      <c r="P42" s="318"/>
    </row>
    <row r="43" spans="1:16" s="65" customFormat="1" ht="12.75" customHeight="1">
      <c r="A43" s="269">
        <v>31</v>
      </c>
      <c r="B43" s="270">
        <v>325312567</v>
      </c>
      <c r="C43" s="271" t="s">
        <v>958</v>
      </c>
      <c r="D43" s="272">
        <v>37</v>
      </c>
      <c r="E43" s="346" t="s">
        <v>1094</v>
      </c>
      <c r="F43" s="274"/>
      <c r="G43" s="275"/>
      <c r="H43" s="276"/>
      <c r="I43" s="276"/>
      <c r="J43" s="277"/>
      <c r="K43" s="278">
        <v>521908.90701763646</v>
      </c>
      <c r="L43" s="331">
        <f t="shared" si="1"/>
        <v>548004.35236851836</v>
      </c>
      <c r="M43" s="334">
        <v>1000</v>
      </c>
      <c r="N43" s="278">
        <v>458139.97915545339</v>
      </c>
      <c r="O43" s="327">
        <f t="shared" si="0"/>
        <v>1.1391909258382913</v>
      </c>
      <c r="P43" s="318"/>
    </row>
    <row r="44" spans="1:16" s="65" customFormat="1" ht="12.75" customHeight="1">
      <c r="A44" s="269">
        <v>32</v>
      </c>
      <c r="B44" s="270">
        <v>325312568</v>
      </c>
      <c r="C44" s="271" t="s">
        <v>959</v>
      </c>
      <c r="D44" s="272">
        <v>37</v>
      </c>
      <c r="E44" s="346" t="s">
        <v>1094</v>
      </c>
      <c r="F44" s="274"/>
      <c r="G44" s="275"/>
      <c r="H44" s="276"/>
      <c r="I44" s="276"/>
      <c r="J44" s="277"/>
      <c r="K44" s="344"/>
      <c r="L44" s="345"/>
      <c r="M44" s="334">
        <v>1000</v>
      </c>
      <c r="N44" s="278"/>
      <c r="O44" s="327" t="e">
        <f t="shared" si="0"/>
        <v>#DIV/0!</v>
      </c>
      <c r="P44" s="318"/>
    </row>
    <row r="45" spans="1:16" s="65" customFormat="1" ht="12.75" customHeight="1">
      <c r="A45" s="269">
        <v>33</v>
      </c>
      <c r="B45" s="270">
        <v>325312569</v>
      </c>
      <c r="C45" s="271" t="s">
        <v>960</v>
      </c>
      <c r="D45" s="272">
        <v>37</v>
      </c>
      <c r="E45" s="346" t="s">
        <v>1094</v>
      </c>
      <c r="F45" s="274"/>
      <c r="G45" s="275"/>
      <c r="H45" s="276"/>
      <c r="I45" s="276"/>
      <c r="J45" s="277"/>
      <c r="K45" s="278">
        <v>666052.25288239797</v>
      </c>
      <c r="L45" s="331">
        <f t="shared" si="1"/>
        <v>699354.86552651785</v>
      </c>
      <c r="M45" s="334">
        <v>1000</v>
      </c>
      <c r="N45" s="278">
        <v>584234.61877611279</v>
      </c>
      <c r="O45" s="327">
        <f t="shared" si="0"/>
        <v>1.1400424272660892</v>
      </c>
      <c r="P45" s="318"/>
    </row>
    <row r="46" spans="1:16" s="65" customFormat="1" ht="12.75" customHeight="1">
      <c r="A46" s="269">
        <v>34</v>
      </c>
      <c r="B46" s="270">
        <v>325312570</v>
      </c>
      <c r="C46" s="271" t="s">
        <v>961</v>
      </c>
      <c r="D46" s="272">
        <v>37</v>
      </c>
      <c r="E46" s="346" t="s">
        <v>1094</v>
      </c>
      <c r="F46" s="274"/>
      <c r="G46" s="275"/>
      <c r="H46" s="276"/>
      <c r="I46" s="276"/>
      <c r="J46" s="277"/>
      <c r="K46" s="344"/>
      <c r="L46" s="345"/>
      <c r="M46" s="334">
        <v>1000</v>
      </c>
      <c r="N46" s="278"/>
      <c r="O46" s="327" t="e">
        <f t="shared" si="0"/>
        <v>#DIV/0!</v>
      </c>
      <c r="P46" s="318"/>
    </row>
    <row r="47" spans="1:16" s="65" customFormat="1" ht="12.75" customHeight="1">
      <c r="A47" s="269">
        <v>35</v>
      </c>
      <c r="B47" s="270">
        <v>325312571</v>
      </c>
      <c r="C47" s="271" t="s">
        <v>962</v>
      </c>
      <c r="D47" s="272">
        <v>37</v>
      </c>
      <c r="E47" s="346" t="s">
        <v>1094</v>
      </c>
      <c r="F47" s="274"/>
      <c r="G47" s="275"/>
      <c r="H47" s="276"/>
      <c r="I47" s="276"/>
      <c r="J47" s="277"/>
      <c r="K47" s="278">
        <v>830908.00508782419</v>
      </c>
      <c r="L47" s="331">
        <f t="shared" si="1"/>
        <v>872453.40534221544</v>
      </c>
      <c r="M47" s="334">
        <v>1000</v>
      </c>
      <c r="N47" s="278">
        <v>728456.67023212311</v>
      </c>
      <c r="O47" s="327">
        <f t="shared" si="0"/>
        <v>1.1406416318805275</v>
      </c>
      <c r="P47" s="318"/>
    </row>
    <row r="48" spans="1:16" s="65" customFormat="1" ht="12.75" customHeight="1">
      <c r="A48" s="269">
        <v>36</v>
      </c>
      <c r="B48" s="270">
        <v>325312572</v>
      </c>
      <c r="C48" s="271" t="s">
        <v>963</v>
      </c>
      <c r="D48" s="272">
        <v>37</v>
      </c>
      <c r="E48" s="346" t="s">
        <v>1094</v>
      </c>
      <c r="F48" s="274"/>
      <c r="G48" s="275"/>
      <c r="H48" s="276"/>
      <c r="I48" s="276"/>
      <c r="J48" s="277"/>
      <c r="K48" s="278">
        <v>1110527.0337627796</v>
      </c>
      <c r="L48" s="331">
        <f t="shared" si="1"/>
        <v>1166053.3854509187</v>
      </c>
      <c r="M48" s="334">
        <v>500</v>
      </c>
      <c r="N48" s="278">
        <v>973050.14421176247</v>
      </c>
      <c r="O48" s="327">
        <f t="shared" si="0"/>
        <v>1.1412844860758773</v>
      </c>
      <c r="P48" s="318"/>
    </row>
    <row r="49" spans="1:16" s="65" customFormat="1" ht="12.75" customHeight="1">
      <c r="A49" s="269">
        <v>37</v>
      </c>
      <c r="B49" s="270">
        <v>325312573</v>
      </c>
      <c r="C49" s="271" t="s">
        <v>964</v>
      </c>
      <c r="D49" s="272">
        <v>37</v>
      </c>
      <c r="E49" s="346" t="s">
        <v>1094</v>
      </c>
      <c r="F49" s="274"/>
      <c r="G49" s="275"/>
      <c r="H49" s="276"/>
      <c r="I49" s="276"/>
      <c r="J49" s="277"/>
      <c r="K49" s="278">
        <v>1387080.310909179</v>
      </c>
      <c r="L49" s="331">
        <f t="shared" si="1"/>
        <v>1456434.326454638</v>
      </c>
      <c r="M49" s="334">
        <v>500</v>
      </c>
      <c r="N49" s="278">
        <v>1215106.4572549481</v>
      </c>
      <c r="O49" s="327">
        <f t="shared" si="0"/>
        <v>1.1415298656569877</v>
      </c>
      <c r="P49" s="318"/>
    </row>
    <row r="50" spans="1:16" s="65" customFormat="1" ht="12.75" customHeight="1">
      <c r="A50" s="269">
        <v>38</v>
      </c>
      <c r="B50" s="270">
        <v>325312574</v>
      </c>
      <c r="C50" s="271" t="s">
        <v>965</v>
      </c>
      <c r="D50" s="272">
        <v>61</v>
      </c>
      <c r="E50" s="346" t="s">
        <v>1094</v>
      </c>
      <c r="F50" s="274"/>
      <c r="G50" s="275"/>
      <c r="H50" s="276"/>
      <c r="I50" s="276"/>
      <c r="J50" s="277"/>
      <c r="K50" s="278">
        <v>1746573.3540045524</v>
      </c>
      <c r="L50" s="331">
        <f t="shared" si="1"/>
        <v>1833902.0217047799</v>
      </c>
      <c r="M50" s="334">
        <v>500</v>
      </c>
      <c r="N50" s="278">
        <v>1529110.8776714301</v>
      </c>
      <c r="O50" s="327">
        <f t="shared" si="0"/>
        <v>1.1422149822544456</v>
      </c>
      <c r="P50" s="318"/>
    </row>
    <row r="51" spans="1:16" s="65" customFormat="1" ht="12.75" customHeight="1">
      <c r="A51" s="269">
        <v>39</v>
      </c>
      <c r="B51" s="270">
        <v>325312575</v>
      </c>
      <c r="C51" s="271" t="s">
        <v>966</v>
      </c>
      <c r="D51" s="272">
        <v>61</v>
      </c>
      <c r="E51" s="346" t="s">
        <v>1094</v>
      </c>
      <c r="F51" s="274"/>
      <c r="G51" s="275"/>
      <c r="H51" s="276"/>
      <c r="I51" s="276"/>
      <c r="J51" s="277"/>
      <c r="K51" s="278">
        <v>2223318.871169433</v>
      </c>
      <c r="L51" s="331">
        <f t="shared" si="1"/>
        <v>2334484.8147279047</v>
      </c>
      <c r="M51" s="334">
        <v>500</v>
      </c>
      <c r="N51" s="278">
        <v>1945578.9083033903</v>
      </c>
      <c r="O51" s="327">
        <f t="shared" si="0"/>
        <v>1.1427544067633018</v>
      </c>
      <c r="P51" s="318"/>
    </row>
    <row r="52" spans="1:16" s="65" customFormat="1" ht="12.75" customHeight="1" thickBot="1">
      <c r="A52" s="280"/>
      <c r="B52" s="281"/>
      <c r="C52" s="282"/>
      <c r="D52" s="283"/>
      <c r="E52" s="284"/>
      <c r="F52" s="285"/>
      <c r="G52" s="286"/>
      <c r="H52" s="287"/>
      <c r="I52" s="287"/>
      <c r="J52" s="288"/>
      <c r="K52" s="289"/>
      <c r="L52" s="336"/>
      <c r="M52" s="339"/>
      <c r="P52" s="318"/>
    </row>
    <row r="53" spans="1:16" s="6" customFormat="1" ht="5.25" customHeight="1" thickTop="1">
      <c r="E53" s="7"/>
      <c r="G53" s="7"/>
      <c r="H53" s="8"/>
      <c r="I53" s="8"/>
      <c r="J53" s="8"/>
      <c r="K53" s="9"/>
      <c r="L53" s="9"/>
      <c r="M53" s="26"/>
      <c r="P53" s="7"/>
    </row>
    <row r="54" spans="1:16" s="162" customFormat="1" ht="17.25" customHeight="1">
      <c r="A54" s="398" t="s">
        <v>793</v>
      </c>
      <c r="D54" s="11"/>
      <c r="E54" s="11"/>
      <c r="F54" s="11"/>
      <c r="G54" s="417"/>
      <c r="H54" s="417"/>
      <c r="I54" s="417"/>
      <c r="J54" s="417"/>
      <c r="K54" s="417"/>
      <c r="L54" s="417"/>
      <c r="M54" s="417"/>
      <c r="N54" s="401"/>
      <c r="O54" s="216"/>
    </row>
    <row r="55" spans="1:16" s="162" customFormat="1" ht="12.75" customHeight="1">
      <c r="A55" s="399" t="s">
        <v>1169</v>
      </c>
      <c r="B55" s="253"/>
      <c r="D55" s="11"/>
      <c r="E55" s="11"/>
      <c r="F55" s="11"/>
      <c r="G55" s="417" t="s">
        <v>1170</v>
      </c>
      <c r="H55" s="417"/>
      <c r="I55" s="417"/>
      <c r="J55" s="417"/>
      <c r="K55" s="417"/>
      <c r="L55" s="417"/>
      <c r="M55" s="417"/>
      <c r="N55" s="402"/>
      <c r="O55" s="216"/>
    </row>
    <row r="56" spans="1:16" s="162" customFormat="1" ht="12.75" customHeight="1">
      <c r="A56" s="399" t="s">
        <v>1171</v>
      </c>
      <c r="B56" s="215"/>
      <c r="C56" s="216"/>
      <c r="D56" s="216"/>
      <c r="E56" s="14"/>
      <c r="F56" s="15"/>
      <c r="G56" s="457" t="s">
        <v>1172</v>
      </c>
      <c r="H56" s="457"/>
      <c r="I56" s="457"/>
      <c r="J56" s="457"/>
      <c r="K56" s="457"/>
      <c r="L56" s="457"/>
      <c r="M56" s="457"/>
      <c r="N56" s="402"/>
      <c r="O56" s="217"/>
    </row>
    <row r="57" spans="1:16" s="4" customFormat="1" ht="12.75" customHeight="1">
      <c r="A57" s="399" t="s">
        <v>1173</v>
      </c>
      <c r="B57" s="215"/>
      <c r="C57" s="18"/>
      <c r="D57" s="19"/>
      <c r="E57" s="19"/>
      <c r="F57" s="19"/>
      <c r="G57" s="20"/>
      <c r="H57" s="20"/>
      <c r="I57" s="20"/>
      <c r="J57" s="402"/>
      <c r="K57" s="21"/>
      <c r="L57" s="21"/>
      <c r="M57" s="27"/>
      <c r="N57" s="27"/>
      <c r="O57" s="22"/>
    </row>
    <row r="58" spans="1:16" s="162" customFormat="1" ht="12.75" customHeight="1">
      <c r="A58" s="399" t="s">
        <v>1174</v>
      </c>
      <c r="B58" s="215"/>
      <c r="E58" s="23"/>
      <c r="K58" s="217"/>
      <c r="L58" s="217"/>
      <c r="M58" s="400"/>
      <c r="N58" s="400"/>
    </row>
    <row r="59" spans="1:16">
      <c r="A59" s="399" t="s">
        <v>1175</v>
      </c>
      <c r="B59" s="255"/>
      <c r="C59" s="255"/>
      <c r="D59" s="255"/>
      <c r="E59" s="255"/>
      <c r="F59" s="255"/>
      <c r="G59" s="417"/>
      <c r="H59" s="417"/>
      <c r="I59" s="417"/>
      <c r="J59" s="417"/>
      <c r="K59" s="417"/>
      <c r="L59" s="417"/>
      <c r="M59" s="417"/>
      <c r="N59" s="28"/>
      <c r="P59"/>
    </row>
    <row r="60" spans="1:16" ht="15" customHeight="1">
      <c r="A60" s="254"/>
      <c r="B60" s="254"/>
      <c r="C60" s="254"/>
      <c r="D60" s="254"/>
      <c r="E60" s="254"/>
      <c r="F60" s="254"/>
      <c r="G60" s="451" t="s">
        <v>1176</v>
      </c>
      <c r="H60" s="451"/>
      <c r="I60" s="451"/>
      <c r="J60" s="451"/>
      <c r="K60" s="451"/>
      <c r="L60" s="451"/>
      <c r="M60" s="451"/>
      <c r="N60" s="403"/>
      <c r="P60"/>
    </row>
    <row r="61" spans="1:16" s="6" customFormat="1" ht="11.25">
      <c r="A61" s="254"/>
      <c r="B61" s="254"/>
      <c r="C61" s="254"/>
      <c r="D61" s="254"/>
      <c r="E61" s="7"/>
      <c r="G61" s="7"/>
      <c r="H61" s="8"/>
      <c r="I61" s="8"/>
      <c r="J61" s="8"/>
      <c r="K61" s="9"/>
      <c r="L61" s="9"/>
      <c r="M61" s="26"/>
      <c r="P61" s="7"/>
    </row>
    <row r="62" spans="1:16" s="6" customFormat="1" ht="11.25">
      <c r="E62" s="7"/>
      <c r="G62" s="7"/>
      <c r="H62" s="8"/>
      <c r="I62" s="8"/>
      <c r="J62" s="8"/>
      <c r="K62" s="9"/>
      <c r="L62" s="9"/>
      <c r="M62" s="26"/>
      <c r="P62" s="7"/>
    </row>
    <row r="63" spans="1:16" s="6" customFormat="1" ht="11.25">
      <c r="E63" s="7"/>
      <c r="G63" s="7"/>
      <c r="H63" s="8"/>
      <c r="I63" s="8"/>
      <c r="J63" s="8"/>
      <c r="K63" s="9"/>
      <c r="L63" s="9"/>
      <c r="M63" s="26"/>
      <c r="P63" s="7"/>
    </row>
    <row r="64" spans="1:16" s="6" customFormat="1" ht="11.25">
      <c r="E64" s="7"/>
      <c r="G64" s="7"/>
      <c r="H64" s="8"/>
      <c r="I64" s="8"/>
      <c r="J64" s="8"/>
      <c r="K64" s="9"/>
      <c r="L64" s="9"/>
      <c r="M64" s="26"/>
      <c r="P64" s="7"/>
    </row>
    <row r="65" spans="5:16" s="6" customFormat="1" ht="11.25">
      <c r="E65" s="7"/>
      <c r="G65" s="7"/>
      <c r="H65" s="8"/>
      <c r="I65" s="8"/>
      <c r="J65" s="8"/>
      <c r="K65" s="9"/>
      <c r="L65" s="9"/>
      <c r="M65" s="26"/>
      <c r="P65" s="7"/>
    </row>
  </sheetData>
  <mergeCells count="19">
    <mergeCell ref="A5:M5"/>
    <mergeCell ref="A6:M6"/>
    <mergeCell ref="C7:K7"/>
    <mergeCell ref="D10:G10"/>
    <mergeCell ref="D11:E11"/>
    <mergeCell ref="F11:G11"/>
    <mergeCell ref="C10:C12"/>
    <mergeCell ref="B10:B12"/>
    <mergeCell ref="A10:A12"/>
    <mergeCell ref="K10:L10"/>
    <mergeCell ref="H10:H11"/>
    <mergeCell ref="I10:I11"/>
    <mergeCell ref="J10:J11"/>
    <mergeCell ref="M10:M11"/>
    <mergeCell ref="G56:M56"/>
    <mergeCell ref="G60:M60"/>
    <mergeCell ref="G55:M55"/>
    <mergeCell ref="G59:M59"/>
    <mergeCell ref="G54:M54"/>
  </mergeCells>
  <phoneticPr fontId="0" type="noConversion"/>
  <pageMargins left="1.02" right="0.25" top="0.61" bottom="0" header="0" footer="0.25"/>
  <pageSetup paperSize="9" orientation="portrait" r:id="rId1"/>
  <headerFooter alignWithMargins="0">
    <oddFooter>&amp;CTrang 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6"/>
  <sheetViews>
    <sheetView zoomScale="120" zoomScaleNormal="120" workbookViewId="0">
      <selection activeCell="C15" sqref="C15"/>
    </sheetView>
  </sheetViews>
  <sheetFormatPr defaultRowHeight="12.75"/>
  <cols>
    <col min="1" max="1" width="6.7109375" customWidth="1"/>
    <col min="2" max="2" width="13.140625" hidden="1" customWidth="1"/>
    <col min="3" max="3" width="27" customWidth="1"/>
    <col min="4" max="4" width="5.7109375" customWidth="1"/>
    <col min="5" max="5" width="7" style="1" bestFit="1" customWidth="1"/>
    <col min="6" max="6" width="5.7109375" customWidth="1"/>
    <col min="7" max="7" width="5.7109375" style="1" customWidth="1"/>
    <col min="8" max="8" width="1.28515625" style="2" hidden="1" customWidth="1"/>
    <col min="9" max="9" width="1.5703125" style="2" hidden="1" customWidth="1"/>
    <col min="10" max="10" width="1.85546875" style="2" hidden="1" customWidth="1"/>
    <col min="11" max="11" width="11.28515625" style="3" customWidth="1"/>
    <col min="12" max="12" width="10.42578125" style="3" customWidth="1"/>
    <col min="13" max="13" width="9.7109375" style="28" customWidth="1"/>
    <col min="14" max="15" width="0" hidden="1" customWidth="1"/>
  </cols>
  <sheetData>
    <row r="1" spans="1:16">
      <c r="E1"/>
      <c r="F1" s="1"/>
      <c r="G1"/>
      <c r="H1" s="1"/>
      <c r="K1" s="2"/>
      <c r="M1" s="3"/>
      <c r="N1" s="28"/>
    </row>
    <row r="2" spans="1:16">
      <c r="E2"/>
      <c r="F2" s="1"/>
      <c r="G2"/>
      <c r="H2" s="1"/>
      <c r="K2" s="2"/>
      <c r="M2" s="3"/>
      <c r="N2" s="28"/>
    </row>
    <row r="3" spans="1:16" ht="21.75" customHeight="1">
      <c r="E3"/>
      <c r="F3" s="1"/>
      <c r="G3"/>
      <c r="H3" s="1"/>
      <c r="K3" s="2"/>
      <c r="M3" s="3"/>
      <c r="N3" s="28"/>
    </row>
    <row r="4" spans="1:16" ht="21.75" customHeight="1"/>
    <row r="5" spans="1:16" ht="21.75" customHeight="1">
      <c r="A5" s="429" t="s">
        <v>794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6" ht="15">
      <c r="A6" s="481" t="s">
        <v>1164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</row>
    <row r="7" spans="1:16">
      <c r="B7" s="34"/>
      <c r="C7" s="330" t="s">
        <v>924</v>
      </c>
      <c r="D7" s="330"/>
      <c r="E7" s="330"/>
      <c r="F7" s="330"/>
      <c r="G7" s="330"/>
      <c r="H7" s="330"/>
      <c r="I7" s="330"/>
      <c r="J7" s="330"/>
      <c r="K7" s="330"/>
      <c r="L7" s="396"/>
      <c r="M7" s="34"/>
      <c r="P7" s="1"/>
    </row>
    <row r="8" spans="1:16">
      <c r="B8" s="34"/>
      <c r="C8" s="330" t="s">
        <v>926</v>
      </c>
      <c r="D8" s="330"/>
      <c r="E8" s="330"/>
      <c r="F8" s="330"/>
      <c r="G8" s="330"/>
      <c r="H8" s="330"/>
      <c r="I8" s="330"/>
      <c r="J8" s="330"/>
      <c r="K8" s="330"/>
      <c r="L8" s="396"/>
      <c r="M8" s="34"/>
      <c r="P8" s="1"/>
    </row>
    <row r="9" spans="1:16" ht="13.5" thickBot="1"/>
    <row r="10" spans="1:16" s="4" customFormat="1" ht="24" customHeight="1" thickTop="1">
      <c r="A10" s="493" t="s">
        <v>730</v>
      </c>
      <c r="B10" s="496" t="s">
        <v>731</v>
      </c>
      <c r="C10" s="496" t="s">
        <v>732</v>
      </c>
      <c r="D10" s="496" t="s">
        <v>0</v>
      </c>
      <c r="E10" s="496"/>
      <c r="F10" s="496"/>
      <c r="G10" s="496"/>
      <c r="H10" s="499" t="s">
        <v>1</v>
      </c>
      <c r="I10" s="499" t="s">
        <v>2</v>
      </c>
      <c r="J10" s="499" t="s">
        <v>3</v>
      </c>
      <c r="K10" s="504" t="s">
        <v>1177</v>
      </c>
      <c r="L10" s="504"/>
      <c r="M10" s="501" t="s">
        <v>738</v>
      </c>
    </row>
    <row r="11" spans="1:16" s="4" customFormat="1" ht="12.75" customHeight="1">
      <c r="A11" s="494"/>
      <c r="B11" s="497"/>
      <c r="C11" s="497"/>
      <c r="D11" s="503" t="s">
        <v>4</v>
      </c>
      <c r="E11" s="503"/>
      <c r="F11" s="503" t="s">
        <v>733</v>
      </c>
      <c r="G11" s="503"/>
      <c r="H11" s="500"/>
      <c r="I11" s="500"/>
      <c r="J11" s="500"/>
      <c r="K11" s="406" t="s">
        <v>1091</v>
      </c>
      <c r="L11" s="406" t="s">
        <v>1092</v>
      </c>
      <c r="M11" s="502"/>
    </row>
    <row r="12" spans="1:16" s="5" customFormat="1" ht="10.5" customHeight="1">
      <c r="A12" s="495"/>
      <c r="B12" s="498"/>
      <c r="C12" s="498"/>
      <c r="D12" s="407" t="s">
        <v>729</v>
      </c>
      <c r="E12" s="408" t="s">
        <v>5</v>
      </c>
      <c r="F12" s="407" t="s">
        <v>729</v>
      </c>
      <c r="G12" s="408" t="s">
        <v>5</v>
      </c>
      <c r="H12" s="409" t="s">
        <v>6</v>
      </c>
      <c r="I12" s="409" t="s">
        <v>6</v>
      </c>
      <c r="J12" s="409" t="s">
        <v>6</v>
      </c>
      <c r="K12" s="409" t="s">
        <v>779</v>
      </c>
      <c r="L12" s="409" t="s">
        <v>779</v>
      </c>
      <c r="M12" s="410" t="s">
        <v>739</v>
      </c>
    </row>
    <row r="13" spans="1:16" s="65" customFormat="1" ht="17.100000000000001" customHeight="1">
      <c r="A13" s="269">
        <v>1</v>
      </c>
      <c r="B13" s="270">
        <v>325322101</v>
      </c>
      <c r="C13" s="271" t="s">
        <v>967</v>
      </c>
      <c r="D13" s="291">
        <v>7</v>
      </c>
      <c r="E13" s="275">
        <v>0.52</v>
      </c>
      <c r="F13" s="274"/>
      <c r="G13" s="275"/>
      <c r="H13" s="276"/>
      <c r="I13" s="276"/>
      <c r="J13" s="277"/>
      <c r="K13" s="278">
        <v>17322.681454998867</v>
      </c>
      <c r="L13" s="331">
        <f>K13*1.05</f>
        <v>18188.815527748811</v>
      </c>
      <c r="M13" s="334">
        <v>3000</v>
      </c>
      <c r="N13" s="278">
        <v>16126.348664017602</v>
      </c>
      <c r="O13" s="327">
        <f>K13/N13</f>
        <v>1.0741849761471807</v>
      </c>
    </row>
    <row r="14" spans="1:16" s="65" customFormat="1" ht="17.100000000000001" customHeight="1">
      <c r="A14" s="269">
        <v>2</v>
      </c>
      <c r="B14" s="270">
        <v>325322102</v>
      </c>
      <c r="C14" s="271" t="s">
        <v>968</v>
      </c>
      <c r="D14" s="291">
        <v>7</v>
      </c>
      <c r="E14" s="275">
        <v>0.67</v>
      </c>
      <c r="F14" s="274"/>
      <c r="G14" s="275"/>
      <c r="H14" s="276"/>
      <c r="I14" s="276"/>
      <c r="J14" s="277"/>
      <c r="K14" s="278">
        <v>24504.073515097822</v>
      </c>
      <c r="L14" s="331">
        <f t="shared" ref="L14:L20" si="0">K14*1.05</f>
        <v>25729.277190852714</v>
      </c>
      <c r="M14" s="334">
        <v>2000</v>
      </c>
      <c r="N14" s="278">
        <v>22575.752733454381</v>
      </c>
      <c r="O14" s="327">
        <f t="shared" ref="O14:O21" si="1">K14/N14</f>
        <v>1.0854155697225509</v>
      </c>
    </row>
    <row r="15" spans="1:16" s="65" customFormat="1" ht="17.100000000000001" customHeight="1">
      <c r="A15" s="269">
        <v>3</v>
      </c>
      <c r="B15" s="270">
        <v>325322103</v>
      </c>
      <c r="C15" s="271" t="s">
        <v>969</v>
      </c>
      <c r="D15" s="291">
        <v>7</v>
      </c>
      <c r="E15" s="275">
        <v>0.85</v>
      </c>
      <c r="F15" s="274"/>
      <c r="G15" s="275"/>
      <c r="H15" s="276"/>
      <c r="I15" s="276"/>
      <c r="J15" s="277"/>
      <c r="K15" s="278">
        <v>35019.250101722304</v>
      </c>
      <c r="L15" s="331">
        <f t="shared" si="0"/>
        <v>36770.212606808418</v>
      </c>
      <c r="M15" s="334">
        <v>2000</v>
      </c>
      <c r="N15" s="278">
        <v>32007.999716648679</v>
      </c>
      <c r="O15" s="327">
        <f t="shared" si="1"/>
        <v>1.0940780558526233</v>
      </c>
    </row>
    <row r="16" spans="1:16" s="65" customFormat="1" ht="17.100000000000001" customHeight="1">
      <c r="A16" s="269">
        <v>4</v>
      </c>
      <c r="B16" s="270">
        <v>325322504</v>
      </c>
      <c r="C16" s="271" t="s">
        <v>1083</v>
      </c>
      <c r="D16" s="291">
        <v>7</v>
      </c>
      <c r="E16" s="275">
        <v>0.95</v>
      </c>
      <c r="F16" s="274"/>
      <c r="G16" s="275"/>
      <c r="H16" s="276"/>
      <c r="I16" s="276"/>
      <c r="J16" s="277"/>
      <c r="K16" s="278"/>
      <c r="L16" s="331"/>
      <c r="M16" s="334">
        <v>1000</v>
      </c>
      <c r="N16" s="278">
        <v>39773.265214046325</v>
      </c>
      <c r="O16" s="327">
        <f t="shared" si="1"/>
        <v>0</v>
      </c>
    </row>
    <row r="17" spans="1:15" s="65" customFormat="1" ht="17.100000000000001" customHeight="1">
      <c r="A17" s="269">
        <v>5</v>
      </c>
      <c r="B17" s="270">
        <v>325322505</v>
      </c>
      <c r="C17" s="271" t="s">
        <v>1084</v>
      </c>
      <c r="D17" s="291">
        <v>7</v>
      </c>
      <c r="E17" s="275">
        <v>1.05</v>
      </c>
      <c r="F17" s="274"/>
      <c r="G17" s="275"/>
      <c r="H17" s="276"/>
      <c r="I17" s="276"/>
      <c r="J17" s="277"/>
      <c r="K17" s="278">
        <v>52765.178281124427</v>
      </c>
      <c r="L17" s="331">
        <f t="shared" si="0"/>
        <v>55403.437195180653</v>
      </c>
      <c r="M17" s="334">
        <v>1000</v>
      </c>
      <c r="N17" s="278">
        <v>48378.871164833443</v>
      </c>
      <c r="O17" s="327">
        <f t="shared" si="1"/>
        <v>1.0906657598798912</v>
      </c>
    </row>
    <row r="18" spans="1:15" s="65" customFormat="1" ht="17.100000000000001" customHeight="1">
      <c r="A18" s="269">
        <v>6</v>
      </c>
      <c r="B18" s="270">
        <v>325322548</v>
      </c>
      <c r="C18" s="271" t="s">
        <v>1085</v>
      </c>
      <c r="D18" s="291">
        <v>7</v>
      </c>
      <c r="E18" s="348" t="s">
        <v>1094</v>
      </c>
      <c r="F18" s="274"/>
      <c r="G18" s="275"/>
      <c r="H18" s="276"/>
      <c r="I18" s="276"/>
      <c r="J18" s="277"/>
      <c r="K18" s="278">
        <v>80754.266679965949</v>
      </c>
      <c r="L18" s="331">
        <f t="shared" si="0"/>
        <v>84791.980013964247</v>
      </c>
      <c r="M18" s="334">
        <v>500</v>
      </c>
      <c r="N18" s="278">
        <v>73661.524533861128</v>
      </c>
      <c r="O18" s="327">
        <f t="shared" si="1"/>
        <v>1.0962882887774661</v>
      </c>
    </row>
    <row r="19" spans="1:15" s="65" customFormat="1" ht="17.100000000000001" customHeight="1">
      <c r="A19" s="269">
        <v>7</v>
      </c>
      <c r="B19" s="270">
        <v>325322551</v>
      </c>
      <c r="C19" s="271" t="s">
        <v>1086</v>
      </c>
      <c r="D19" s="291">
        <v>7</v>
      </c>
      <c r="E19" s="348" t="s">
        <v>1094</v>
      </c>
      <c r="F19" s="274"/>
      <c r="G19" s="275"/>
      <c r="H19" s="276"/>
      <c r="I19" s="276"/>
      <c r="J19" s="277"/>
      <c r="K19" s="278">
        <v>115474.39923904694</v>
      </c>
      <c r="L19" s="331">
        <f t="shared" si="0"/>
        <v>121248.11920099928</v>
      </c>
      <c r="M19" s="334">
        <v>500</v>
      </c>
      <c r="N19" s="278">
        <v>104431.31419688056</v>
      </c>
      <c r="O19" s="327">
        <f t="shared" si="1"/>
        <v>1.1057449590392709</v>
      </c>
    </row>
    <row r="20" spans="1:15" s="65" customFormat="1" ht="17.100000000000001" customHeight="1">
      <c r="A20" s="269">
        <v>8</v>
      </c>
      <c r="B20" s="270">
        <v>325322552</v>
      </c>
      <c r="C20" s="271" t="s">
        <v>1087</v>
      </c>
      <c r="D20" s="291">
        <v>7</v>
      </c>
      <c r="E20" s="348" t="s">
        <v>1094</v>
      </c>
      <c r="F20" s="274"/>
      <c r="G20" s="275"/>
      <c r="H20" s="276"/>
      <c r="I20" s="276"/>
      <c r="J20" s="277"/>
      <c r="K20" s="278">
        <v>169650.44662217874</v>
      </c>
      <c r="L20" s="331">
        <f t="shared" si="0"/>
        <v>178132.96895328769</v>
      </c>
      <c r="M20" s="334">
        <v>500</v>
      </c>
      <c r="N20" s="278">
        <v>152356.8307824863</v>
      </c>
      <c r="O20" s="327">
        <f t="shared" si="1"/>
        <v>1.1135073219288858</v>
      </c>
    </row>
    <row r="21" spans="1:15" s="65" customFormat="1" ht="17.100000000000001" customHeight="1" thickBot="1">
      <c r="A21" s="280">
        <v>9</v>
      </c>
      <c r="B21" s="281">
        <v>325322554</v>
      </c>
      <c r="C21" s="282" t="s">
        <v>1088</v>
      </c>
      <c r="D21" s="292">
        <v>7</v>
      </c>
      <c r="E21" s="349" t="s">
        <v>1094</v>
      </c>
      <c r="F21" s="285"/>
      <c r="G21" s="286"/>
      <c r="H21" s="287"/>
      <c r="I21" s="287"/>
      <c r="J21" s="288"/>
      <c r="K21" s="289">
        <v>226100.96788624057</v>
      </c>
      <c r="L21" s="336">
        <f>K21*1.05</f>
        <v>237406.01628055261</v>
      </c>
      <c r="M21" s="339">
        <v>500</v>
      </c>
      <c r="N21" s="289">
        <v>202119.0218890727</v>
      </c>
      <c r="O21" s="327">
        <f t="shared" si="1"/>
        <v>1.1186525927793658</v>
      </c>
    </row>
    <row r="22" spans="1:15" s="10" customFormat="1" ht="12.75" customHeight="1" thickTop="1">
      <c r="B22" s="260"/>
      <c r="D22" s="11"/>
      <c r="E22" s="11"/>
      <c r="F22" s="11"/>
      <c r="G22" s="417"/>
      <c r="H22" s="417"/>
      <c r="I22" s="417"/>
      <c r="J22" s="417"/>
      <c r="K22" s="417"/>
      <c r="L22" s="417"/>
      <c r="M22" s="417"/>
      <c r="N22" s="12"/>
    </row>
    <row r="23" spans="1:15" s="162" customFormat="1" ht="17.25" customHeight="1">
      <c r="A23" s="398" t="s">
        <v>793</v>
      </c>
      <c r="D23" s="11"/>
      <c r="E23" s="11"/>
      <c r="F23" s="11"/>
      <c r="G23" s="417"/>
      <c r="H23" s="417"/>
      <c r="I23" s="417"/>
      <c r="J23" s="417"/>
      <c r="K23" s="417"/>
      <c r="L23" s="417"/>
      <c r="M23" s="417"/>
      <c r="N23" s="401"/>
      <c r="O23" s="216"/>
    </row>
    <row r="24" spans="1:15" s="162" customFormat="1" ht="12.75" customHeight="1">
      <c r="A24" s="399" t="s">
        <v>1169</v>
      </c>
      <c r="B24" s="253"/>
      <c r="D24" s="11"/>
      <c r="E24" s="11"/>
      <c r="F24" s="11"/>
      <c r="G24" s="417" t="s">
        <v>1170</v>
      </c>
      <c r="H24" s="417"/>
      <c r="I24" s="417"/>
      <c r="J24" s="417"/>
      <c r="K24" s="417"/>
      <c r="L24" s="417"/>
      <c r="M24" s="417"/>
      <c r="N24" s="402"/>
      <c r="O24" s="216"/>
    </row>
    <row r="25" spans="1:15" s="162" customFormat="1" ht="12.75" customHeight="1">
      <c r="A25" s="399" t="s">
        <v>1171</v>
      </c>
      <c r="B25" s="215"/>
      <c r="C25" s="216"/>
      <c r="D25" s="216"/>
      <c r="E25" s="14"/>
      <c r="F25" s="15"/>
      <c r="G25" s="457" t="s">
        <v>1172</v>
      </c>
      <c r="H25" s="457"/>
      <c r="I25" s="457"/>
      <c r="J25" s="457"/>
      <c r="K25" s="457"/>
      <c r="L25" s="457"/>
      <c r="M25" s="457"/>
      <c r="N25" s="402"/>
      <c r="O25" s="217"/>
    </row>
    <row r="26" spans="1:15" s="4" customFormat="1" ht="12.75" customHeight="1">
      <c r="A26" s="399" t="s">
        <v>1173</v>
      </c>
      <c r="B26" s="215"/>
      <c r="C26" s="18"/>
      <c r="D26" s="19"/>
      <c r="E26" s="19"/>
      <c r="F26" s="19"/>
      <c r="G26" s="20"/>
      <c r="H26" s="20"/>
      <c r="I26" s="20"/>
      <c r="J26" s="402"/>
      <c r="K26" s="21"/>
      <c r="L26" s="21"/>
      <c r="M26" s="27"/>
      <c r="N26" s="27"/>
      <c r="O26" s="22"/>
    </row>
    <row r="27" spans="1:15" s="162" customFormat="1" ht="12.75" customHeight="1">
      <c r="A27" s="399" t="s">
        <v>1174</v>
      </c>
      <c r="B27" s="215"/>
      <c r="E27" s="23"/>
      <c r="K27" s="217"/>
      <c r="L27" s="217"/>
      <c r="M27" s="400"/>
      <c r="N27" s="400"/>
    </row>
    <row r="28" spans="1:15">
      <c r="A28" s="399" t="s">
        <v>1175</v>
      </c>
      <c r="B28" s="255"/>
      <c r="C28" s="255"/>
      <c r="D28" s="255"/>
      <c r="E28" s="255"/>
      <c r="F28" s="255"/>
      <c r="G28" s="417"/>
      <c r="H28" s="417"/>
      <c r="I28" s="417"/>
      <c r="J28" s="417"/>
      <c r="K28" s="417"/>
      <c r="L28" s="417"/>
      <c r="M28" s="417"/>
      <c r="N28" s="28"/>
    </row>
    <row r="29" spans="1:15" ht="24.75" customHeight="1">
      <c r="A29" s="254"/>
      <c r="B29" s="254"/>
      <c r="C29" s="254"/>
      <c r="D29" s="254"/>
      <c r="E29" s="254"/>
      <c r="F29" s="254"/>
      <c r="G29" s="451" t="s">
        <v>1176</v>
      </c>
      <c r="H29" s="451"/>
      <c r="I29" s="451"/>
      <c r="J29" s="451"/>
      <c r="K29" s="451"/>
      <c r="L29" s="451"/>
      <c r="M29" s="451"/>
      <c r="N29" s="403"/>
    </row>
    <row r="30" spans="1:15" s="6" customFormat="1" ht="14.25" customHeight="1">
      <c r="E30" s="7"/>
      <c r="G30" s="457"/>
      <c r="H30" s="457"/>
      <c r="I30" s="457"/>
      <c r="J30" s="457"/>
      <c r="K30" s="457"/>
      <c r="L30" s="457"/>
      <c r="M30" s="457"/>
    </row>
    <row r="31" spans="1:15" s="6" customFormat="1" ht="11.25">
      <c r="E31" s="7"/>
      <c r="G31" s="7"/>
      <c r="H31" s="8"/>
      <c r="I31" s="8"/>
      <c r="J31" s="8"/>
      <c r="K31" s="9"/>
      <c r="L31" s="9"/>
      <c r="M31" s="26"/>
    </row>
    <row r="32" spans="1:15" s="6" customFormat="1" ht="11.25">
      <c r="E32" s="7"/>
      <c r="G32" s="7"/>
      <c r="H32" s="8"/>
      <c r="I32" s="8"/>
      <c r="J32" s="8"/>
      <c r="K32" s="9"/>
      <c r="L32" s="9"/>
      <c r="M32" s="26"/>
    </row>
    <row r="33" spans="5:13" s="6" customFormat="1" ht="11.25">
      <c r="E33" s="7"/>
      <c r="G33" s="7"/>
      <c r="H33" s="8"/>
      <c r="I33" s="8"/>
      <c r="J33" s="8"/>
      <c r="K33" s="9"/>
      <c r="L33" s="9"/>
      <c r="M33" s="26"/>
    </row>
    <row r="66" spans="4:4">
      <c r="D66" s="163"/>
    </row>
  </sheetData>
  <mergeCells count="20">
    <mergeCell ref="G29:M29"/>
    <mergeCell ref="G30:M30"/>
    <mergeCell ref="J10:J11"/>
    <mergeCell ref="G24:M24"/>
    <mergeCell ref="G22:M22"/>
    <mergeCell ref="G23:M23"/>
    <mergeCell ref="G28:M28"/>
    <mergeCell ref="G25:M25"/>
    <mergeCell ref="A5:M5"/>
    <mergeCell ref="A6:M6"/>
    <mergeCell ref="A10:A12"/>
    <mergeCell ref="B10:B12"/>
    <mergeCell ref="C10:C12"/>
    <mergeCell ref="D10:G10"/>
    <mergeCell ref="H10:H11"/>
    <mergeCell ref="I10:I11"/>
    <mergeCell ref="M10:M11"/>
    <mergeCell ref="D11:E11"/>
    <mergeCell ref="F11:G11"/>
    <mergeCell ref="K10:L10"/>
  </mergeCells>
  <phoneticPr fontId="0" type="noConversion"/>
  <pageMargins left="1.02" right="0.25" top="0.61" bottom="0" header="0" footer="0.25"/>
  <pageSetup paperSize="9" orientation="portrait" r:id="rId1"/>
  <headerFooter alignWithMargins="0">
    <oddFooter>&amp;CTrang 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1"/>
  <sheetViews>
    <sheetView zoomScale="120" zoomScaleNormal="120" workbookViewId="0">
      <selection activeCell="A10" sqref="A10:M12"/>
    </sheetView>
  </sheetViews>
  <sheetFormatPr defaultRowHeight="12.75"/>
  <cols>
    <col min="1" max="1" width="9.42578125" customWidth="1"/>
    <col min="2" max="2" width="13.140625" hidden="1" customWidth="1"/>
    <col min="3" max="3" width="25.85546875" customWidth="1"/>
    <col min="4" max="4" width="5.7109375" customWidth="1"/>
    <col min="5" max="5" width="7" style="1" bestFit="1" customWidth="1"/>
    <col min="6" max="6" width="5.7109375" customWidth="1"/>
    <col min="7" max="7" width="5.7109375" style="1" customWidth="1"/>
    <col min="8" max="8" width="1.42578125" style="2" hidden="1" customWidth="1"/>
    <col min="9" max="9" width="1.5703125" style="2" hidden="1" customWidth="1"/>
    <col min="10" max="10" width="3.42578125" style="2" hidden="1" customWidth="1"/>
    <col min="11" max="11" width="12.140625" style="3" customWidth="1"/>
    <col min="12" max="12" width="12.5703125" style="3" customWidth="1"/>
    <col min="13" max="13" width="10.7109375" style="28" customWidth="1"/>
    <col min="15" max="16" width="0" hidden="1" customWidth="1"/>
  </cols>
  <sheetData>
    <row r="1" spans="1:16">
      <c r="E1"/>
      <c r="F1" s="1"/>
      <c r="G1"/>
      <c r="H1" s="1"/>
      <c r="K1" s="2"/>
      <c r="M1" s="3"/>
      <c r="N1" s="28"/>
    </row>
    <row r="2" spans="1:16">
      <c r="E2"/>
      <c r="F2" s="1"/>
      <c r="G2"/>
      <c r="H2" s="1"/>
      <c r="K2" s="2"/>
      <c r="M2" s="3"/>
      <c r="N2" s="28"/>
    </row>
    <row r="3" spans="1:16" ht="21.75" customHeight="1">
      <c r="E3"/>
      <c r="F3" s="1"/>
      <c r="G3"/>
      <c r="H3" s="1"/>
      <c r="K3" s="2"/>
      <c r="M3" s="3"/>
      <c r="N3" s="28"/>
    </row>
    <row r="4" spans="1:16" ht="15.75" customHeight="1"/>
    <row r="5" spans="1:16" ht="20.25" customHeight="1">
      <c r="A5" s="429" t="s">
        <v>794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6" ht="15.75" customHeight="1">
      <c r="A6" s="481" t="s">
        <v>1166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</row>
    <row r="7" spans="1:16">
      <c r="B7" s="34"/>
      <c r="C7" s="330" t="s">
        <v>924</v>
      </c>
      <c r="D7" s="330"/>
      <c r="E7" s="330"/>
      <c r="F7" s="330"/>
      <c r="G7" s="330"/>
      <c r="H7" s="330"/>
      <c r="I7" s="330"/>
      <c r="J7" s="330"/>
      <c r="K7" s="330"/>
      <c r="L7" s="396"/>
      <c r="M7" s="34"/>
      <c r="P7" s="1"/>
    </row>
    <row r="8" spans="1:16">
      <c r="B8" s="34"/>
      <c r="C8" s="330" t="s">
        <v>926</v>
      </c>
      <c r="D8" s="330"/>
      <c r="E8" s="330"/>
      <c r="F8" s="330"/>
      <c r="G8" s="330"/>
      <c r="H8" s="330"/>
      <c r="I8" s="330"/>
      <c r="J8" s="330"/>
      <c r="K8" s="330"/>
      <c r="L8" s="396"/>
      <c r="M8" s="34"/>
      <c r="P8" s="1"/>
    </row>
    <row r="9" spans="1:16" ht="8.25" customHeight="1" thickBot="1">
      <c r="K9" s="261"/>
      <c r="L9" s="261"/>
    </row>
    <row r="10" spans="1:16" s="4" customFormat="1" ht="35.25" customHeight="1" thickTop="1">
      <c r="A10" s="482" t="s">
        <v>730</v>
      </c>
      <c r="B10" s="479" t="s">
        <v>731</v>
      </c>
      <c r="C10" s="479" t="s">
        <v>732</v>
      </c>
      <c r="D10" s="479" t="s">
        <v>0</v>
      </c>
      <c r="E10" s="479"/>
      <c r="F10" s="479"/>
      <c r="G10" s="479"/>
      <c r="H10" s="477" t="s">
        <v>1</v>
      </c>
      <c r="I10" s="477" t="s">
        <v>2</v>
      </c>
      <c r="J10" s="477" t="s">
        <v>3</v>
      </c>
      <c r="K10" s="480" t="s">
        <v>1177</v>
      </c>
      <c r="L10" s="480"/>
      <c r="M10" s="475" t="s">
        <v>738</v>
      </c>
    </row>
    <row r="11" spans="1:16" s="4" customFormat="1" ht="12.75" customHeight="1">
      <c r="A11" s="483"/>
      <c r="B11" s="485"/>
      <c r="C11" s="485"/>
      <c r="D11" s="487" t="s">
        <v>4</v>
      </c>
      <c r="E11" s="487"/>
      <c r="F11" s="487" t="s">
        <v>733</v>
      </c>
      <c r="G11" s="487"/>
      <c r="H11" s="478"/>
      <c r="I11" s="478"/>
      <c r="J11" s="478"/>
      <c r="K11" s="411" t="s">
        <v>1091</v>
      </c>
      <c r="L11" s="411" t="s">
        <v>1092</v>
      </c>
      <c r="M11" s="476"/>
    </row>
    <row r="12" spans="1:16" s="5" customFormat="1" ht="10.5" customHeight="1">
      <c r="A12" s="484"/>
      <c r="B12" s="486"/>
      <c r="C12" s="486"/>
      <c r="D12" s="412" t="s">
        <v>729</v>
      </c>
      <c r="E12" s="413" t="s">
        <v>5</v>
      </c>
      <c r="F12" s="412" t="s">
        <v>729</v>
      </c>
      <c r="G12" s="413" t="s">
        <v>5</v>
      </c>
      <c r="H12" s="414" t="s">
        <v>6</v>
      </c>
      <c r="I12" s="414" t="s">
        <v>6</v>
      </c>
      <c r="J12" s="414" t="s">
        <v>6</v>
      </c>
      <c r="K12" s="414" t="s">
        <v>779</v>
      </c>
      <c r="L12" s="414" t="s">
        <v>779</v>
      </c>
      <c r="M12" s="415" t="s">
        <v>739</v>
      </c>
    </row>
    <row r="13" spans="1:16" s="65" customFormat="1" ht="15" customHeight="1">
      <c r="A13" s="269">
        <v>1</v>
      </c>
      <c r="B13" s="270">
        <v>325332504</v>
      </c>
      <c r="C13" s="271" t="s">
        <v>970</v>
      </c>
      <c r="D13" s="272">
        <v>7</v>
      </c>
      <c r="E13" s="273">
        <v>0.52</v>
      </c>
      <c r="F13" s="274"/>
      <c r="G13" s="275"/>
      <c r="H13" s="276">
        <v>9880.1458065333954</v>
      </c>
      <c r="I13" s="276"/>
      <c r="J13" s="277"/>
      <c r="K13" s="278">
        <v>26124.765660621615</v>
      </c>
      <c r="L13" s="278">
        <f>K13*1.05</f>
        <v>27431.003943652697</v>
      </c>
      <c r="M13" s="334">
        <v>2000</v>
      </c>
      <c r="N13" s="327"/>
      <c r="O13" s="65">
        <v>24369.234666773649</v>
      </c>
      <c r="P13" s="327">
        <f t="shared" ref="P13:P48" si="0">K13/O13</f>
        <v>1.0720388234531448</v>
      </c>
    </row>
    <row r="14" spans="1:16" s="65" customFormat="1" ht="15" customHeight="1">
      <c r="A14" s="269">
        <v>2</v>
      </c>
      <c r="B14" s="270">
        <v>325332505</v>
      </c>
      <c r="C14" s="271" t="s">
        <v>971</v>
      </c>
      <c r="D14" s="272">
        <v>7</v>
      </c>
      <c r="E14" s="273">
        <v>0.6</v>
      </c>
      <c r="F14" s="274"/>
      <c r="G14" s="275"/>
      <c r="H14" s="276">
        <v>12277.096164626564</v>
      </c>
      <c r="I14" s="276"/>
      <c r="J14" s="277"/>
      <c r="K14" s="344"/>
      <c r="L14" s="344"/>
      <c r="M14" s="334">
        <v>2000</v>
      </c>
      <c r="N14" s="327"/>
      <c r="P14" s="327" t="e">
        <f t="shared" si="0"/>
        <v>#DIV/0!</v>
      </c>
    </row>
    <row r="15" spans="1:16" s="65" customFormat="1" ht="15" customHeight="1">
      <c r="A15" s="269">
        <v>3</v>
      </c>
      <c r="B15" s="270">
        <v>325332506</v>
      </c>
      <c r="C15" s="271" t="s">
        <v>972</v>
      </c>
      <c r="D15" s="272">
        <v>7</v>
      </c>
      <c r="E15" s="273">
        <v>0.67</v>
      </c>
      <c r="F15" s="274"/>
      <c r="G15" s="275"/>
      <c r="H15" s="276">
        <v>14600.324533603793</v>
      </c>
      <c r="I15" s="276"/>
      <c r="J15" s="277"/>
      <c r="K15" s="278">
        <v>35858.82696737982</v>
      </c>
      <c r="L15" s="278">
        <f t="shared" ref="L15:L47" si="1">K15*1.05</f>
        <v>37651.768315748814</v>
      </c>
      <c r="M15" s="334">
        <v>2000</v>
      </c>
      <c r="N15" s="327"/>
      <c r="O15" s="65">
        <v>33047.363130305486</v>
      </c>
      <c r="P15" s="327">
        <f t="shared" si="0"/>
        <v>1.0850737720280059</v>
      </c>
    </row>
    <row r="16" spans="1:16" s="65" customFormat="1" ht="15" customHeight="1">
      <c r="A16" s="269">
        <v>4</v>
      </c>
      <c r="B16" s="270">
        <v>325332507</v>
      </c>
      <c r="C16" s="271" t="s">
        <v>973</v>
      </c>
      <c r="D16" s="272">
        <v>7</v>
      </c>
      <c r="E16" s="273">
        <v>0.75</v>
      </c>
      <c r="F16" s="274"/>
      <c r="G16" s="275"/>
      <c r="H16" s="276">
        <v>16950.206473202819</v>
      </c>
      <c r="I16" s="276"/>
      <c r="J16" s="277"/>
      <c r="K16" s="344"/>
      <c r="L16" s="344"/>
      <c r="M16" s="334">
        <v>2000</v>
      </c>
      <c r="N16" s="327"/>
      <c r="P16" s="327" t="e">
        <f t="shared" si="0"/>
        <v>#DIV/0!</v>
      </c>
    </row>
    <row r="17" spans="1:16" s="65" customFormat="1" ht="15" customHeight="1">
      <c r="A17" s="269">
        <v>5</v>
      </c>
      <c r="B17" s="270">
        <v>325332508</v>
      </c>
      <c r="C17" s="271" t="s">
        <v>974</v>
      </c>
      <c r="D17" s="272">
        <v>7</v>
      </c>
      <c r="E17" s="273">
        <v>0.8</v>
      </c>
      <c r="F17" s="274"/>
      <c r="G17" s="275"/>
      <c r="H17" s="276">
        <v>18881.366018705328</v>
      </c>
      <c r="I17" s="276"/>
      <c r="J17" s="277"/>
      <c r="K17" s="344"/>
      <c r="L17" s="344"/>
      <c r="M17" s="334">
        <v>2000</v>
      </c>
      <c r="N17" s="327"/>
      <c r="P17" s="327" t="e">
        <f t="shared" si="0"/>
        <v>#DIV/0!</v>
      </c>
    </row>
    <row r="18" spans="1:16" s="65" customFormat="1" ht="15" customHeight="1">
      <c r="A18" s="269">
        <v>6</v>
      </c>
      <c r="B18" s="270">
        <v>325332509</v>
      </c>
      <c r="C18" s="271" t="s">
        <v>975</v>
      </c>
      <c r="D18" s="272">
        <v>7</v>
      </c>
      <c r="E18" s="273">
        <v>0.85</v>
      </c>
      <c r="F18" s="274"/>
      <c r="G18" s="275"/>
      <c r="H18" s="276">
        <v>20931.488880600129</v>
      </c>
      <c r="I18" s="276"/>
      <c r="J18" s="277"/>
      <c r="K18" s="278">
        <v>50528.956099283001</v>
      </c>
      <c r="L18" s="278">
        <f t="shared" si="1"/>
        <v>53055.403904247156</v>
      </c>
      <c r="M18" s="334">
        <v>2000</v>
      </c>
      <c r="N18" s="327"/>
      <c r="O18" s="65">
        <v>46071.159616340017</v>
      </c>
      <c r="P18" s="327">
        <f t="shared" si="0"/>
        <v>1.0967589381310459</v>
      </c>
    </row>
    <row r="19" spans="1:16" s="65" customFormat="1" ht="15" customHeight="1">
      <c r="A19" s="269">
        <v>7</v>
      </c>
      <c r="B19" s="270">
        <v>325332510</v>
      </c>
      <c r="C19" s="271" t="s">
        <v>976</v>
      </c>
      <c r="D19" s="272">
        <v>7</v>
      </c>
      <c r="E19" s="273">
        <v>0.95</v>
      </c>
      <c r="F19" s="274"/>
      <c r="G19" s="275"/>
      <c r="H19" s="276">
        <v>25415.15018493804</v>
      </c>
      <c r="I19" s="276"/>
      <c r="J19" s="277"/>
      <c r="K19" s="344"/>
      <c r="L19" s="344"/>
      <c r="M19" s="334">
        <v>2000</v>
      </c>
      <c r="N19" s="327"/>
      <c r="P19" s="327" t="e">
        <f t="shared" si="0"/>
        <v>#DIV/0!</v>
      </c>
    </row>
    <row r="20" spans="1:16" s="65" customFormat="1" ht="15" customHeight="1">
      <c r="A20" s="269">
        <v>8</v>
      </c>
      <c r="B20" s="270">
        <v>325332511</v>
      </c>
      <c r="C20" s="271" t="s">
        <v>977</v>
      </c>
      <c r="D20" s="272">
        <v>7</v>
      </c>
      <c r="E20" s="273">
        <v>1</v>
      </c>
      <c r="F20" s="274"/>
      <c r="G20" s="275"/>
      <c r="H20" s="276">
        <v>27807.559947569895</v>
      </c>
      <c r="I20" s="276"/>
      <c r="J20" s="277"/>
      <c r="K20" s="344"/>
      <c r="L20" s="344"/>
      <c r="M20" s="334">
        <v>2000</v>
      </c>
      <c r="N20" s="327"/>
      <c r="P20" s="327" t="e">
        <f t="shared" si="0"/>
        <v>#DIV/0!</v>
      </c>
    </row>
    <row r="21" spans="1:16" s="65" customFormat="1" ht="15" customHeight="1">
      <c r="A21" s="269">
        <v>9</v>
      </c>
      <c r="B21" s="270">
        <v>325332512</v>
      </c>
      <c r="C21" s="271" t="s">
        <v>978</v>
      </c>
      <c r="D21" s="272">
        <v>7</v>
      </c>
      <c r="E21" s="273">
        <v>1.05</v>
      </c>
      <c r="F21" s="274"/>
      <c r="G21" s="275"/>
      <c r="H21" s="276">
        <v>30326.486455693925</v>
      </c>
      <c r="I21" s="276"/>
      <c r="J21" s="277"/>
      <c r="K21" s="278">
        <v>71244.392585441281</v>
      </c>
      <c r="L21" s="278">
        <f t="shared" si="1"/>
        <v>74806.612214713343</v>
      </c>
      <c r="M21" s="334">
        <v>2000</v>
      </c>
      <c r="N21" s="327"/>
      <c r="O21" s="65">
        <v>64609.067079570072</v>
      </c>
      <c r="P21" s="327">
        <f t="shared" si="0"/>
        <v>1.1026996024830291</v>
      </c>
    </row>
    <row r="22" spans="1:16" s="65" customFormat="1" ht="15" customHeight="1">
      <c r="A22" s="269">
        <v>10</v>
      </c>
      <c r="B22" s="270">
        <v>325332513</v>
      </c>
      <c r="C22" s="271" t="s">
        <v>979</v>
      </c>
      <c r="D22" s="272">
        <v>7</v>
      </c>
      <c r="E22" s="273">
        <v>1.1299999999999999</v>
      </c>
      <c r="F22" s="274"/>
      <c r="G22" s="275"/>
      <c r="H22" s="276">
        <v>34653.490265709152</v>
      </c>
      <c r="I22" s="276"/>
      <c r="J22" s="277"/>
      <c r="K22" s="344"/>
      <c r="L22" s="344"/>
      <c r="M22" s="334">
        <v>2000</v>
      </c>
      <c r="N22" s="327"/>
      <c r="P22" s="327" t="e">
        <f t="shared" si="0"/>
        <v>#DIV/0!</v>
      </c>
    </row>
    <row r="23" spans="1:16" s="65" customFormat="1" ht="15" customHeight="1">
      <c r="A23" s="269">
        <v>11</v>
      </c>
      <c r="B23" s="270">
        <v>325332514</v>
      </c>
      <c r="C23" s="271" t="s">
        <v>980</v>
      </c>
      <c r="D23" s="272">
        <v>7</v>
      </c>
      <c r="E23" s="273">
        <v>1.2</v>
      </c>
      <c r="F23" s="274"/>
      <c r="G23" s="275"/>
      <c r="H23" s="276">
        <v>38621.885525749705</v>
      </c>
      <c r="I23" s="276"/>
      <c r="J23" s="277"/>
      <c r="K23" s="344"/>
      <c r="L23" s="344"/>
      <c r="M23" s="334">
        <v>2000</v>
      </c>
      <c r="N23" s="327"/>
      <c r="P23" s="327" t="e">
        <f t="shared" si="0"/>
        <v>#DIV/0!</v>
      </c>
    </row>
    <row r="24" spans="1:16" s="65" customFormat="1" ht="15" customHeight="1">
      <c r="A24" s="269">
        <v>12</v>
      </c>
      <c r="B24" s="270">
        <v>325332548</v>
      </c>
      <c r="C24" s="271" t="s">
        <v>981</v>
      </c>
      <c r="D24" s="272">
        <v>7</v>
      </c>
      <c r="E24" s="346" t="s">
        <v>1094</v>
      </c>
      <c r="F24" s="274"/>
      <c r="G24" s="275"/>
      <c r="H24" s="276">
        <v>47836.556740795917</v>
      </c>
      <c r="I24" s="276"/>
      <c r="J24" s="277"/>
      <c r="K24" s="278">
        <v>106121.45199831823</v>
      </c>
      <c r="L24" s="278">
        <f t="shared" si="1"/>
        <v>111427.52459823414</v>
      </c>
      <c r="M24" s="334">
        <v>2000</v>
      </c>
      <c r="N24" s="327"/>
      <c r="O24" s="65">
        <v>95376.210920075377</v>
      </c>
      <c r="P24" s="327">
        <f t="shared" si="0"/>
        <v>1.1126616477482765</v>
      </c>
    </row>
    <row r="25" spans="1:16" s="65" customFormat="1" ht="15" customHeight="1">
      <c r="A25" s="269">
        <v>13</v>
      </c>
      <c r="B25" s="270">
        <v>325332549</v>
      </c>
      <c r="C25" s="271" t="s">
        <v>982</v>
      </c>
      <c r="D25" s="272">
        <v>7</v>
      </c>
      <c r="E25" s="346" t="s">
        <v>1094</v>
      </c>
      <c r="F25" s="274"/>
      <c r="G25" s="275"/>
      <c r="H25" s="276">
        <v>51240.106820674599</v>
      </c>
      <c r="I25" s="276"/>
      <c r="J25" s="277"/>
      <c r="K25" s="344"/>
      <c r="L25" s="344"/>
      <c r="M25" s="334">
        <v>2000</v>
      </c>
      <c r="N25" s="327"/>
      <c r="P25" s="327" t="e">
        <f t="shared" si="0"/>
        <v>#DIV/0!</v>
      </c>
    </row>
    <row r="26" spans="1:16" s="65" customFormat="1" ht="15" customHeight="1">
      <c r="A26" s="269">
        <v>14</v>
      </c>
      <c r="B26" s="270">
        <v>325332550</v>
      </c>
      <c r="C26" s="271" t="s">
        <v>983</v>
      </c>
      <c r="D26" s="272">
        <v>7</v>
      </c>
      <c r="E26" s="346" t="s">
        <v>1094</v>
      </c>
      <c r="F26" s="274"/>
      <c r="G26" s="275"/>
      <c r="H26" s="276">
        <v>65685.639990777447</v>
      </c>
      <c r="I26" s="276"/>
      <c r="J26" s="277"/>
      <c r="K26" s="344"/>
      <c r="L26" s="344"/>
      <c r="M26" s="334">
        <v>2000</v>
      </c>
      <c r="N26" s="327"/>
      <c r="P26" s="327" t="e">
        <f t="shared" si="0"/>
        <v>#DIV/0!</v>
      </c>
    </row>
    <row r="27" spans="1:16" s="65" customFormat="1" ht="15" customHeight="1">
      <c r="A27" s="269">
        <v>15</v>
      </c>
      <c r="B27" s="270">
        <v>325332551</v>
      </c>
      <c r="C27" s="271" t="s">
        <v>984</v>
      </c>
      <c r="D27" s="272">
        <v>7</v>
      </c>
      <c r="E27" s="346" t="s">
        <v>1094</v>
      </c>
      <c r="F27" s="274"/>
      <c r="G27" s="275"/>
      <c r="H27" s="276">
        <v>70612.871251023418</v>
      </c>
      <c r="I27" s="276"/>
      <c r="J27" s="277"/>
      <c r="K27" s="278">
        <v>154595.82148844138</v>
      </c>
      <c r="L27" s="278">
        <f t="shared" si="1"/>
        <v>162325.61256286345</v>
      </c>
      <c r="M27" s="334">
        <v>2000</v>
      </c>
      <c r="N27" s="327"/>
      <c r="O27" s="65">
        <v>138013.59502930677</v>
      </c>
      <c r="P27" s="327">
        <f t="shared" si="0"/>
        <v>1.1201492248326219</v>
      </c>
    </row>
    <row r="28" spans="1:16" s="65" customFormat="1" ht="15" customHeight="1">
      <c r="A28" s="269">
        <v>16</v>
      </c>
      <c r="B28" s="270">
        <v>325332552</v>
      </c>
      <c r="C28" s="271" t="s">
        <v>985</v>
      </c>
      <c r="D28" s="272">
        <v>7</v>
      </c>
      <c r="E28" s="346" t="s">
        <v>1094</v>
      </c>
      <c r="F28" s="274"/>
      <c r="G28" s="275"/>
      <c r="H28" s="276">
        <v>96659.606425474543</v>
      </c>
      <c r="I28" s="276"/>
      <c r="J28" s="277"/>
      <c r="K28" s="344"/>
      <c r="L28" s="344"/>
      <c r="M28" s="334">
        <v>2000</v>
      </c>
      <c r="N28" s="327"/>
      <c r="P28" s="327" t="e">
        <f t="shared" si="0"/>
        <v>#DIV/0!</v>
      </c>
    </row>
    <row r="29" spans="1:16" s="65" customFormat="1" ht="15" customHeight="1">
      <c r="A29" s="269">
        <v>17</v>
      </c>
      <c r="B29" s="270">
        <v>325332553</v>
      </c>
      <c r="C29" s="271" t="s">
        <v>986</v>
      </c>
      <c r="D29" s="272">
        <v>7</v>
      </c>
      <c r="E29" s="346" t="s">
        <v>1094</v>
      </c>
      <c r="F29" s="274"/>
      <c r="G29" s="275"/>
      <c r="H29" s="276">
        <v>109608.91073358161</v>
      </c>
      <c r="I29" s="276"/>
      <c r="J29" s="277"/>
      <c r="K29" s="278">
        <v>234917.5293856544</v>
      </c>
      <c r="L29" s="278">
        <f t="shared" si="1"/>
        <v>246663.40585493713</v>
      </c>
      <c r="M29" s="334">
        <v>1000</v>
      </c>
      <c r="N29" s="327"/>
      <c r="O29" s="65">
        <v>208927.16043209197</v>
      </c>
      <c r="P29" s="327">
        <f t="shared" si="0"/>
        <v>1.1243991872565087</v>
      </c>
    </row>
    <row r="30" spans="1:16" s="65" customFormat="1" ht="15" customHeight="1">
      <c r="A30" s="269">
        <v>18</v>
      </c>
      <c r="B30" s="270">
        <v>325332554</v>
      </c>
      <c r="C30" s="271" t="s">
        <v>987</v>
      </c>
      <c r="D30" s="272">
        <v>7</v>
      </c>
      <c r="E30" s="346" t="s">
        <v>1094</v>
      </c>
      <c r="F30" s="274"/>
      <c r="G30" s="275"/>
      <c r="H30" s="276">
        <v>127165.02780230883</v>
      </c>
      <c r="I30" s="276"/>
      <c r="J30" s="277"/>
      <c r="K30" s="344"/>
      <c r="L30" s="344"/>
      <c r="M30" s="334">
        <v>1000</v>
      </c>
      <c r="N30" s="327"/>
      <c r="P30" s="327" t="e">
        <f t="shared" si="0"/>
        <v>#DIV/0!</v>
      </c>
    </row>
    <row r="31" spans="1:16" s="65" customFormat="1" ht="15" customHeight="1">
      <c r="A31" s="269">
        <v>19</v>
      </c>
      <c r="B31" s="270">
        <v>325332555</v>
      </c>
      <c r="C31" s="271" t="s">
        <v>988</v>
      </c>
      <c r="D31" s="272">
        <v>7</v>
      </c>
      <c r="E31" s="346" t="s">
        <v>1094</v>
      </c>
      <c r="F31" s="274"/>
      <c r="G31" s="275"/>
      <c r="H31" s="276">
        <v>150247.77931706465</v>
      </c>
      <c r="I31" s="276"/>
      <c r="J31" s="277"/>
      <c r="K31" s="278">
        <v>319049.21186952869</v>
      </c>
      <c r="L31" s="278">
        <f t="shared" si="1"/>
        <v>335001.67246300512</v>
      </c>
      <c r="M31" s="334">
        <v>1000</v>
      </c>
      <c r="N31" s="327"/>
      <c r="O31" s="65">
        <v>282997.17461845331</v>
      </c>
      <c r="P31" s="327">
        <f t="shared" si="0"/>
        <v>1.1273936296349318</v>
      </c>
    </row>
    <row r="32" spans="1:16" s="65" customFormat="1" ht="15" customHeight="1">
      <c r="A32" s="269">
        <v>20</v>
      </c>
      <c r="B32" s="270">
        <v>325332556</v>
      </c>
      <c r="C32" s="271" t="s">
        <v>989</v>
      </c>
      <c r="D32" s="272">
        <v>7</v>
      </c>
      <c r="E32" s="346" t="s">
        <v>1094</v>
      </c>
      <c r="F32" s="274"/>
      <c r="G32" s="275"/>
      <c r="H32" s="276">
        <v>161220.87968775036</v>
      </c>
      <c r="I32" s="276"/>
      <c r="J32" s="277"/>
      <c r="K32" s="344"/>
      <c r="L32" s="344"/>
      <c r="M32" s="334">
        <v>1000</v>
      </c>
      <c r="N32" s="327"/>
      <c r="P32" s="327" t="e">
        <f t="shared" si="0"/>
        <v>#DIV/0!</v>
      </c>
    </row>
    <row r="33" spans="1:16" s="65" customFormat="1" ht="15" customHeight="1">
      <c r="A33" s="269">
        <v>21</v>
      </c>
      <c r="B33" s="270">
        <v>325332557</v>
      </c>
      <c r="C33" s="271" t="s">
        <v>990</v>
      </c>
      <c r="D33" s="272">
        <v>19</v>
      </c>
      <c r="E33" s="346" t="s">
        <v>1094</v>
      </c>
      <c r="F33" s="274"/>
      <c r="G33" s="275"/>
      <c r="H33" s="276">
        <v>209206.35096100811</v>
      </c>
      <c r="I33" s="276"/>
      <c r="J33" s="277"/>
      <c r="K33" s="278">
        <v>448241.13400829199</v>
      </c>
      <c r="L33" s="278">
        <f t="shared" si="1"/>
        <v>470653.19070870662</v>
      </c>
      <c r="M33" s="334">
        <v>1000</v>
      </c>
      <c r="N33" s="327"/>
      <c r="O33" s="65">
        <v>396771.35027458495</v>
      </c>
      <c r="P33" s="327">
        <f t="shared" si="0"/>
        <v>1.1297215227311332</v>
      </c>
    </row>
    <row r="34" spans="1:16" s="65" customFormat="1" ht="15" customHeight="1">
      <c r="A34" s="269">
        <v>22</v>
      </c>
      <c r="B34" s="270">
        <v>325332558</v>
      </c>
      <c r="C34" s="271" t="s">
        <v>991</v>
      </c>
      <c r="D34" s="272">
        <v>19</v>
      </c>
      <c r="E34" s="346" t="s">
        <v>1094</v>
      </c>
      <c r="F34" s="274"/>
      <c r="G34" s="275"/>
      <c r="H34" s="276">
        <v>252657.31070571105</v>
      </c>
      <c r="I34" s="276"/>
      <c r="J34" s="277"/>
      <c r="K34" s="344"/>
      <c r="L34" s="344"/>
      <c r="M34" s="334">
        <v>1000</v>
      </c>
      <c r="N34" s="327"/>
      <c r="P34" s="327" t="e">
        <f t="shared" si="0"/>
        <v>#DIV/0!</v>
      </c>
    </row>
    <row r="35" spans="1:16" s="65" customFormat="1" ht="15" customHeight="1">
      <c r="A35" s="269">
        <v>23</v>
      </c>
      <c r="B35" s="270">
        <v>325332559</v>
      </c>
      <c r="C35" s="271" t="s">
        <v>992</v>
      </c>
      <c r="D35" s="272">
        <v>19</v>
      </c>
      <c r="E35" s="346" t="s">
        <v>1094</v>
      </c>
      <c r="F35" s="274"/>
      <c r="G35" s="275"/>
      <c r="H35" s="276">
        <v>282704.22515513771</v>
      </c>
      <c r="I35" s="276"/>
      <c r="J35" s="277"/>
      <c r="K35" s="278">
        <v>612166.38165825501</v>
      </c>
      <c r="L35" s="278">
        <f t="shared" si="1"/>
        <v>642774.70074116776</v>
      </c>
      <c r="M35" s="334">
        <v>1000</v>
      </c>
      <c r="N35" s="327"/>
      <c r="O35" s="65">
        <v>541261.75785269018</v>
      </c>
      <c r="P35" s="327">
        <f t="shared" si="0"/>
        <v>1.1309987686676033</v>
      </c>
    </row>
    <row r="36" spans="1:16" s="65" customFormat="1" ht="15" customHeight="1">
      <c r="A36" s="269">
        <v>24</v>
      </c>
      <c r="B36" s="270">
        <v>325332560</v>
      </c>
      <c r="C36" s="271" t="s">
        <v>993</v>
      </c>
      <c r="D36" s="272">
        <v>19</v>
      </c>
      <c r="E36" s="346" t="s">
        <v>1094</v>
      </c>
      <c r="F36" s="274"/>
      <c r="G36" s="275"/>
      <c r="H36" s="276">
        <v>314717.81912578369</v>
      </c>
      <c r="I36" s="276"/>
      <c r="J36" s="277"/>
      <c r="K36" s="344"/>
      <c r="L36" s="344"/>
      <c r="M36" s="334">
        <v>1000</v>
      </c>
      <c r="N36" s="327"/>
      <c r="P36" s="327" t="e">
        <f t="shared" si="0"/>
        <v>#DIV/0!</v>
      </c>
    </row>
    <row r="37" spans="1:16" s="65" customFormat="1" ht="15" customHeight="1">
      <c r="A37" s="269">
        <v>25</v>
      </c>
      <c r="B37" s="270">
        <v>325332561</v>
      </c>
      <c r="C37" s="271" t="s">
        <v>994</v>
      </c>
      <c r="D37" s="272">
        <v>19</v>
      </c>
      <c r="E37" s="346" t="s">
        <v>1094</v>
      </c>
      <c r="F37" s="274"/>
      <c r="G37" s="275"/>
      <c r="H37" s="276">
        <v>329016.77667537564</v>
      </c>
      <c r="I37" s="276"/>
      <c r="J37" s="277"/>
      <c r="K37" s="344"/>
      <c r="L37" s="344"/>
      <c r="M37" s="334">
        <v>1000</v>
      </c>
      <c r="N37" s="327"/>
      <c r="P37" s="327" t="e">
        <f t="shared" si="0"/>
        <v>#DIV/0!</v>
      </c>
    </row>
    <row r="38" spans="1:16" s="65" customFormat="1" ht="15" customHeight="1">
      <c r="A38" s="269">
        <v>26</v>
      </c>
      <c r="B38" s="270">
        <v>325332562</v>
      </c>
      <c r="C38" s="271" t="s">
        <v>995</v>
      </c>
      <c r="D38" s="272">
        <v>19</v>
      </c>
      <c r="E38" s="346" t="s">
        <v>1094</v>
      </c>
      <c r="F38" s="274"/>
      <c r="G38" s="275"/>
      <c r="H38" s="276">
        <v>389946.23388754611</v>
      </c>
      <c r="I38" s="276"/>
      <c r="J38" s="277"/>
      <c r="K38" s="278">
        <v>841866.27368988667</v>
      </c>
      <c r="L38" s="278">
        <f t="shared" si="1"/>
        <v>883959.58737438102</v>
      </c>
      <c r="M38" s="334">
        <v>1000</v>
      </c>
      <c r="N38" s="327"/>
      <c r="O38" s="65">
        <v>742996.53852611117</v>
      </c>
      <c r="P38" s="327">
        <f t="shared" si="0"/>
        <v>1.1330689041430857</v>
      </c>
    </row>
    <row r="39" spans="1:16" s="65" customFormat="1" ht="15" customHeight="1">
      <c r="A39" s="269">
        <v>27</v>
      </c>
      <c r="B39" s="270">
        <v>325332563</v>
      </c>
      <c r="C39" s="271" t="s">
        <v>996</v>
      </c>
      <c r="D39" s="272">
        <v>19</v>
      </c>
      <c r="E39" s="346" t="s">
        <v>1094</v>
      </c>
      <c r="F39" s="274"/>
      <c r="G39" s="275"/>
      <c r="H39" s="276">
        <v>418162.82253818825</v>
      </c>
      <c r="I39" s="276"/>
      <c r="J39" s="277"/>
      <c r="K39" s="344"/>
      <c r="L39" s="344"/>
      <c r="M39" s="334">
        <v>1000</v>
      </c>
      <c r="N39" s="327"/>
      <c r="P39" s="327" t="e">
        <f t="shared" si="0"/>
        <v>#DIV/0!</v>
      </c>
    </row>
    <row r="40" spans="1:16" s="65" customFormat="1" ht="15" customHeight="1">
      <c r="A40" s="269">
        <v>28</v>
      </c>
      <c r="B40" s="270">
        <v>325332564</v>
      </c>
      <c r="C40" s="271" t="s">
        <v>997</v>
      </c>
      <c r="D40" s="272">
        <v>37</v>
      </c>
      <c r="E40" s="346" t="s">
        <v>1094</v>
      </c>
      <c r="F40" s="274"/>
      <c r="G40" s="275"/>
      <c r="H40" s="276">
        <v>486386.59064970986</v>
      </c>
      <c r="I40" s="276"/>
      <c r="J40" s="277"/>
      <c r="K40" s="278">
        <v>1041608.2411296085</v>
      </c>
      <c r="L40" s="278">
        <f t="shared" si="1"/>
        <v>1093688.6531860889</v>
      </c>
      <c r="M40" s="334">
        <v>1000</v>
      </c>
      <c r="N40" s="327"/>
      <c r="O40" s="65">
        <v>918509.65845420712</v>
      </c>
      <c r="P40" s="327">
        <f t="shared" si="0"/>
        <v>1.1340199109964377</v>
      </c>
    </row>
    <row r="41" spans="1:16" s="65" customFormat="1" ht="15" customHeight="1">
      <c r="A41" s="269">
        <v>29</v>
      </c>
      <c r="B41" s="270">
        <v>325332565</v>
      </c>
      <c r="C41" s="271" t="s">
        <v>998</v>
      </c>
      <c r="D41" s="272">
        <v>37</v>
      </c>
      <c r="E41" s="346" t="s">
        <v>1094</v>
      </c>
      <c r="F41" s="274"/>
      <c r="G41" s="275"/>
      <c r="H41" s="276">
        <v>511526.9565985708</v>
      </c>
      <c r="I41" s="276"/>
      <c r="J41" s="277"/>
      <c r="K41" s="344"/>
      <c r="L41" s="344"/>
      <c r="M41" s="334">
        <v>500</v>
      </c>
      <c r="N41" s="327"/>
      <c r="P41" s="327" t="e">
        <f t="shared" si="0"/>
        <v>#DIV/0!</v>
      </c>
    </row>
    <row r="42" spans="1:16" s="65" customFormat="1" ht="15" customHeight="1">
      <c r="A42" s="269">
        <v>30</v>
      </c>
      <c r="B42" s="270">
        <v>325332566</v>
      </c>
      <c r="C42" s="271" t="s">
        <v>999</v>
      </c>
      <c r="D42" s="272">
        <v>37</v>
      </c>
      <c r="E42" s="346" t="s">
        <v>1094</v>
      </c>
      <c r="F42" s="274"/>
      <c r="G42" s="275"/>
      <c r="H42" s="276">
        <v>609503.74915183207</v>
      </c>
      <c r="I42" s="276"/>
      <c r="J42" s="277"/>
      <c r="K42" s="278">
        <v>1298066.4465012006</v>
      </c>
      <c r="L42" s="278">
        <f t="shared" si="1"/>
        <v>1362969.7688262607</v>
      </c>
      <c r="M42" s="334">
        <v>500</v>
      </c>
      <c r="N42" s="327"/>
      <c r="O42" s="65">
        <v>1144039.5262676338</v>
      </c>
      <c r="P42" s="327">
        <f t="shared" si="0"/>
        <v>1.1346342645485958</v>
      </c>
    </row>
    <row r="43" spans="1:16" s="65" customFormat="1" ht="15" customHeight="1">
      <c r="A43" s="269">
        <v>31</v>
      </c>
      <c r="B43" s="270">
        <v>325332567</v>
      </c>
      <c r="C43" s="271" t="s">
        <v>1000</v>
      </c>
      <c r="D43" s="272">
        <v>37</v>
      </c>
      <c r="E43" s="346" t="s">
        <v>1094</v>
      </c>
      <c r="F43" s="274"/>
      <c r="G43" s="275"/>
      <c r="H43" s="276">
        <v>757065.23474815453</v>
      </c>
      <c r="I43" s="276"/>
      <c r="J43" s="277"/>
      <c r="K43" s="278">
        <v>1605297.5818383626</v>
      </c>
      <c r="L43" s="278">
        <f t="shared" si="1"/>
        <v>1685562.4609302809</v>
      </c>
      <c r="M43" s="334">
        <v>500</v>
      </c>
      <c r="N43" s="327"/>
      <c r="O43" s="65">
        <v>1414487.9404139512</v>
      </c>
      <c r="P43" s="327">
        <f t="shared" si="0"/>
        <v>1.1348966194569117</v>
      </c>
    </row>
    <row r="44" spans="1:16" s="65" customFormat="1" ht="15" customHeight="1">
      <c r="A44" s="269">
        <v>32</v>
      </c>
      <c r="B44" s="270">
        <v>325332568</v>
      </c>
      <c r="C44" s="271" t="s">
        <v>1001</v>
      </c>
      <c r="D44" s="272">
        <v>37</v>
      </c>
      <c r="E44" s="346" t="s">
        <v>1094</v>
      </c>
      <c r="F44" s="274"/>
      <c r="G44" s="275"/>
      <c r="H44" s="276">
        <v>813633.58978798753</v>
      </c>
      <c r="I44" s="276"/>
      <c r="J44" s="277"/>
      <c r="K44" s="344"/>
      <c r="L44" s="344"/>
      <c r="M44" s="334">
        <v>250</v>
      </c>
      <c r="N44" s="327"/>
      <c r="P44" s="327" t="e">
        <f t="shared" si="0"/>
        <v>#DIV/0!</v>
      </c>
    </row>
    <row r="45" spans="1:16" s="65" customFormat="1" ht="15" customHeight="1">
      <c r="A45" s="269">
        <v>33</v>
      </c>
      <c r="B45" s="270">
        <v>325332569</v>
      </c>
      <c r="C45" s="271" t="s">
        <v>1002</v>
      </c>
      <c r="D45" s="272">
        <v>37</v>
      </c>
      <c r="E45" s="346" t="s">
        <v>1094</v>
      </c>
      <c r="F45" s="274"/>
      <c r="G45" s="275"/>
      <c r="H45" s="276">
        <v>966824.58248747326</v>
      </c>
      <c r="I45" s="276"/>
      <c r="J45" s="277"/>
      <c r="K45" s="278">
        <v>2047396.478845855</v>
      </c>
      <c r="L45" s="278">
        <f t="shared" si="1"/>
        <v>2149766.3027881477</v>
      </c>
      <c r="M45" s="334">
        <v>250</v>
      </c>
      <c r="N45" s="327"/>
      <c r="O45" s="65">
        <v>1802540.6486947387</v>
      </c>
      <c r="P45" s="327">
        <f t="shared" si="0"/>
        <v>1.1358392834738136</v>
      </c>
    </row>
    <row r="46" spans="1:16" s="65" customFormat="1" ht="15" customHeight="1">
      <c r="A46" s="269">
        <v>34</v>
      </c>
      <c r="B46" s="270">
        <v>325332570</v>
      </c>
      <c r="C46" s="271" t="s">
        <v>1003</v>
      </c>
      <c r="D46" s="272">
        <v>37</v>
      </c>
      <c r="E46" s="346" t="s">
        <v>1094</v>
      </c>
      <c r="F46" s="274"/>
      <c r="G46" s="275"/>
      <c r="H46" s="276">
        <v>1009696.0944469436</v>
      </c>
      <c r="I46" s="276"/>
      <c r="J46" s="277"/>
      <c r="K46" s="344"/>
      <c r="L46" s="344"/>
      <c r="M46" s="334">
        <v>250</v>
      </c>
      <c r="N46" s="327"/>
      <c r="P46" s="327" t="e">
        <f t="shared" si="0"/>
        <v>#DIV/0!</v>
      </c>
    </row>
    <row r="47" spans="1:16" s="65" customFormat="1" ht="15" customHeight="1">
      <c r="A47" s="269">
        <v>35</v>
      </c>
      <c r="B47" s="270">
        <v>325332571</v>
      </c>
      <c r="C47" s="271" t="s">
        <v>1004</v>
      </c>
      <c r="D47" s="272">
        <v>37</v>
      </c>
      <c r="E47" s="346" t="s">
        <v>1094</v>
      </c>
      <c r="F47" s="274"/>
      <c r="G47" s="275"/>
      <c r="H47" s="276">
        <v>1188208.6483703793</v>
      </c>
      <c r="I47" s="276"/>
      <c r="J47" s="277"/>
      <c r="K47" s="278">
        <v>2550357.0971070952</v>
      </c>
      <c r="L47" s="278">
        <f t="shared" si="1"/>
        <v>2677874.9519624501</v>
      </c>
      <c r="M47" s="334">
        <v>250</v>
      </c>
      <c r="N47" s="327"/>
      <c r="O47" s="65">
        <v>2243700.4405456642</v>
      </c>
      <c r="P47" s="327">
        <f t="shared" si="0"/>
        <v>1.136674509225863</v>
      </c>
    </row>
    <row r="48" spans="1:16" s="65" customFormat="1" ht="15" customHeight="1" thickBot="1">
      <c r="A48" s="280">
        <v>36</v>
      </c>
      <c r="B48" s="281">
        <v>325332572</v>
      </c>
      <c r="C48" s="282" t="s">
        <v>1005</v>
      </c>
      <c r="D48" s="283">
        <v>37</v>
      </c>
      <c r="E48" s="347" t="s">
        <v>1094</v>
      </c>
      <c r="F48" s="285"/>
      <c r="G48" s="286"/>
      <c r="H48" s="287">
        <v>1598363.706530472</v>
      </c>
      <c r="I48" s="287"/>
      <c r="J48" s="288"/>
      <c r="K48" s="289">
        <v>3404060.2504560575</v>
      </c>
      <c r="L48" s="289">
        <f>K48*1.05</f>
        <v>3574263.2629788606</v>
      </c>
      <c r="M48" s="339">
        <v>250</v>
      </c>
      <c r="N48" s="327"/>
      <c r="O48" s="65">
        <v>2992501.1123232548</v>
      </c>
      <c r="P48" s="327">
        <f t="shared" si="0"/>
        <v>1.1375301537693616</v>
      </c>
    </row>
    <row r="49" spans="1:15" s="6" customFormat="1" ht="5.25" customHeight="1" thickTop="1">
      <c r="E49" s="7"/>
      <c r="G49" s="7"/>
      <c r="H49" s="8"/>
      <c r="I49" s="8"/>
      <c r="J49" s="8"/>
      <c r="K49" s="9"/>
      <c r="L49" s="9"/>
      <c r="M49" s="26"/>
    </row>
    <row r="50" spans="1:15" s="162" customFormat="1" ht="17.25" customHeight="1">
      <c r="A50" s="398" t="s">
        <v>793</v>
      </c>
      <c r="D50" s="11"/>
      <c r="E50" s="11"/>
      <c r="F50" s="11"/>
      <c r="G50" s="417"/>
      <c r="H50" s="417"/>
      <c r="I50" s="417"/>
      <c r="J50" s="417"/>
      <c r="K50" s="417"/>
      <c r="L50" s="417"/>
      <c r="M50" s="417"/>
      <c r="N50" s="401"/>
      <c r="O50" s="216"/>
    </row>
    <row r="51" spans="1:15" s="162" customFormat="1" ht="12.75" customHeight="1">
      <c r="A51" s="399" t="s">
        <v>1169</v>
      </c>
      <c r="B51" s="253"/>
      <c r="D51" s="11"/>
      <c r="E51" s="11"/>
      <c r="F51" s="11"/>
      <c r="G51" s="417" t="s">
        <v>1170</v>
      </c>
      <c r="H51" s="417"/>
      <c r="I51" s="417"/>
      <c r="J51" s="417"/>
      <c r="K51" s="417"/>
      <c r="L51" s="417"/>
      <c r="M51" s="417"/>
      <c r="N51" s="402"/>
      <c r="O51" s="216"/>
    </row>
    <row r="52" spans="1:15" s="162" customFormat="1" ht="12.75" customHeight="1">
      <c r="A52" s="399" t="s">
        <v>1171</v>
      </c>
      <c r="B52" s="215"/>
      <c r="C52" s="216"/>
      <c r="D52" s="216"/>
      <c r="E52" s="14"/>
      <c r="F52" s="15"/>
      <c r="G52" s="457" t="s">
        <v>1172</v>
      </c>
      <c r="H52" s="457"/>
      <c r="I52" s="457"/>
      <c r="J52" s="457"/>
      <c r="K52" s="457"/>
      <c r="L52" s="457"/>
      <c r="M52" s="457"/>
      <c r="N52" s="402"/>
      <c r="O52" s="217"/>
    </row>
    <row r="53" spans="1:15" s="4" customFormat="1" ht="12.75" customHeight="1">
      <c r="A53" s="399" t="s">
        <v>1173</v>
      </c>
      <c r="B53" s="215"/>
      <c r="C53" s="18"/>
      <c r="D53" s="19"/>
      <c r="E53" s="19"/>
      <c r="F53" s="19"/>
      <c r="G53" s="20"/>
      <c r="H53" s="20"/>
      <c r="I53" s="20"/>
      <c r="J53" s="402"/>
      <c r="K53" s="21"/>
      <c r="L53" s="21"/>
      <c r="M53" s="27"/>
      <c r="N53" s="27"/>
      <c r="O53" s="22"/>
    </row>
    <row r="54" spans="1:15" s="162" customFormat="1" ht="12.75" customHeight="1">
      <c r="A54" s="399" t="s">
        <v>1174</v>
      </c>
      <c r="B54" s="215"/>
      <c r="E54" s="23"/>
      <c r="K54" s="217"/>
      <c r="L54" s="217"/>
      <c r="M54" s="400"/>
      <c r="N54" s="400"/>
    </row>
    <row r="55" spans="1:15">
      <c r="A55" s="399" t="s">
        <v>1175</v>
      </c>
      <c r="B55" s="255"/>
      <c r="C55" s="255"/>
      <c r="D55" s="255"/>
      <c r="E55" s="255"/>
      <c r="F55" s="255"/>
      <c r="G55" s="417"/>
      <c r="H55" s="417"/>
      <c r="I55" s="417"/>
      <c r="J55" s="417"/>
      <c r="K55" s="417"/>
      <c r="L55" s="417"/>
      <c r="M55" s="417"/>
      <c r="N55" s="28"/>
    </row>
    <row r="56" spans="1:15" ht="15" customHeight="1">
      <c r="A56" s="254"/>
      <c r="B56" s="254"/>
      <c r="C56" s="254"/>
      <c r="D56" s="254"/>
      <c r="E56" s="254"/>
      <c r="F56" s="254"/>
      <c r="G56" s="451" t="s">
        <v>1176</v>
      </c>
      <c r="H56" s="451"/>
      <c r="I56" s="451"/>
      <c r="J56" s="451"/>
      <c r="K56" s="451"/>
      <c r="L56" s="451"/>
      <c r="M56" s="451"/>
      <c r="N56" s="403"/>
    </row>
    <row r="57" spans="1:15" ht="15" customHeight="1">
      <c r="A57" s="254"/>
      <c r="B57" s="254"/>
      <c r="C57" s="254"/>
      <c r="D57" s="254"/>
      <c r="E57" s="254"/>
      <c r="F57" s="254"/>
      <c r="G57" s="451"/>
      <c r="H57" s="451"/>
      <c r="I57" s="451"/>
      <c r="J57" s="451"/>
      <c r="K57" s="451"/>
      <c r="L57" s="451"/>
      <c r="M57" s="451"/>
      <c r="N57" s="397"/>
    </row>
    <row r="58" spans="1:15" s="6" customFormat="1" ht="11.25">
      <c r="A58" s="254"/>
      <c r="B58" s="254"/>
      <c r="C58" s="254"/>
      <c r="D58" s="254"/>
      <c r="E58" s="7"/>
      <c r="G58" s="7"/>
      <c r="H58" s="8"/>
      <c r="I58" s="8"/>
      <c r="J58" s="8"/>
      <c r="K58" s="9"/>
      <c r="L58" s="9"/>
      <c r="M58" s="26"/>
    </row>
    <row r="59" spans="1:15" s="6" customFormat="1" ht="11.25">
      <c r="D59" s="162"/>
      <c r="E59" s="7"/>
      <c r="G59" s="7"/>
      <c r="H59" s="8"/>
      <c r="I59" s="8"/>
      <c r="J59" s="8"/>
      <c r="K59" s="9"/>
      <c r="L59" s="9"/>
      <c r="M59" s="26"/>
    </row>
    <row r="60" spans="1:15" s="6" customFormat="1" ht="11.25">
      <c r="E60" s="7"/>
      <c r="G60" s="7"/>
      <c r="H60" s="8"/>
      <c r="I60" s="8"/>
      <c r="J60" s="8"/>
      <c r="K60" s="9"/>
      <c r="L60" s="9"/>
      <c r="M60" s="26"/>
    </row>
    <row r="61" spans="1:15" s="6" customFormat="1" ht="11.25">
      <c r="E61" s="7"/>
      <c r="G61" s="7"/>
      <c r="H61" s="8"/>
      <c r="I61" s="8"/>
      <c r="J61" s="8"/>
      <c r="K61" s="9"/>
      <c r="L61" s="9"/>
      <c r="M61" s="26"/>
    </row>
  </sheetData>
  <mergeCells count="19">
    <mergeCell ref="G57:M57"/>
    <mergeCell ref="A5:M5"/>
    <mergeCell ref="A6:M6"/>
    <mergeCell ref="A10:A12"/>
    <mergeCell ref="B10:B12"/>
    <mergeCell ref="C10:C12"/>
    <mergeCell ref="D10:G10"/>
    <mergeCell ref="H10:H11"/>
    <mergeCell ref="F11:G11"/>
    <mergeCell ref="D11:E11"/>
    <mergeCell ref="I10:I11"/>
    <mergeCell ref="J10:J11"/>
    <mergeCell ref="K10:L10"/>
    <mergeCell ref="G50:M50"/>
    <mergeCell ref="M10:M11"/>
    <mergeCell ref="G56:M56"/>
    <mergeCell ref="G51:M51"/>
    <mergeCell ref="G55:M55"/>
    <mergeCell ref="G52:M52"/>
  </mergeCells>
  <phoneticPr fontId="0" type="noConversion"/>
  <pageMargins left="1.02" right="0.25" top="0.6" bottom="0" header="0" footer="0.25"/>
  <pageSetup paperSize="9" orientation="portrait" r:id="rId1"/>
  <headerFooter alignWithMargins="0">
    <oddFooter>&amp;CTrang 4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3"/>
  <sheetViews>
    <sheetView zoomScale="120" zoomScaleNormal="120" workbookViewId="0">
      <selection activeCell="C16" sqref="C16"/>
    </sheetView>
  </sheetViews>
  <sheetFormatPr defaultRowHeight="12.75"/>
  <cols>
    <col min="1" max="1" width="9.28515625" customWidth="1"/>
    <col min="2" max="2" width="13.140625" hidden="1" customWidth="1"/>
    <col min="3" max="3" width="24.140625" customWidth="1"/>
    <col min="4" max="4" width="5.7109375" customWidth="1"/>
    <col min="5" max="5" width="7.5703125" style="1" bestFit="1" customWidth="1"/>
    <col min="6" max="6" width="5.7109375" customWidth="1"/>
    <col min="7" max="7" width="7.5703125" style="1" bestFit="1" customWidth="1"/>
    <col min="8" max="8" width="1.42578125" style="2" hidden="1" customWidth="1"/>
    <col min="9" max="9" width="1.85546875" style="2" hidden="1" customWidth="1"/>
    <col min="10" max="10" width="2.140625" style="2" hidden="1" customWidth="1"/>
    <col min="11" max="11" width="12.42578125" style="3" customWidth="1"/>
    <col min="12" max="12" width="10.5703125" style="3" customWidth="1"/>
    <col min="13" max="13" width="9.85546875" style="28" customWidth="1"/>
    <col min="15" max="16" width="0" hidden="1" customWidth="1"/>
  </cols>
  <sheetData>
    <row r="1" spans="1:16">
      <c r="E1"/>
      <c r="F1" s="1"/>
      <c r="G1"/>
      <c r="H1" s="1"/>
      <c r="K1" s="2"/>
      <c r="M1" s="3"/>
      <c r="N1" s="28"/>
    </row>
    <row r="2" spans="1:16">
      <c r="E2"/>
      <c r="F2" s="1"/>
      <c r="G2"/>
      <c r="H2" s="1"/>
      <c r="K2" s="2"/>
      <c r="M2" s="3"/>
      <c r="N2" s="28"/>
    </row>
    <row r="3" spans="1:16" ht="21.75" customHeight="1">
      <c r="E3"/>
      <c r="F3" s="1"/>
      <c r="G3"/>
      <c r="H3" s="1"/>
      <c r="K3" s="2"/>
      <c r="M3" s="3"/>
      <c r="N3" s="28"/>
    </row>
    <row r="4" spans="1:16" ht="15" customHeight="1"/>
    <row r="5" spans="1:16" ht="20.25" customHeight="1">
      <c r="A5" s="429" t="s">
        <v>794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6" ht="13.5">
      <c r="A6" s="343" t="s">
        <v>1163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1:16">
      <c r="B7" s="34"/>
      <c r="C7" s="468" t="s">
        <v>924</v>
      </c>
      <c r="D7" s="468"/>
      <c r="E7" s="468"/>
      <c r="F7" s="468"/>
      <c r="G7" s="468"/>
      <c r="H7" s="468"/>
      <c r="I7" s="468"/>
      <c r="J7" s="468"/>
      <c r="K7" s="468"/>
      <c r="L7" s="396"/>
      <c r="M7" s="34"/>
      <c r="P7" s="1"/>
    </row>
    <row r="8" spans="1:16" ht="13.5" thickBot="1">
      <c r="B8" s="34"/>
      <c r="C8" s="330" t="s">
        <v>926</v>
      </c>
      <c r="D8" s="330"/>
      <c r="E8" s="330"/>
      <c r="F8" s="330"/>
      <c r="G8" s="330"/>
      <c r="H8" s="330"/>
      <c r="I8" s="330"/>
      <c r="J8" s="330"/>
      <c r="K8" s="330"/>
      <c r="L8" s="396"/>
      <c r="M8" s="34"/>
      <c r="P8" s="1"/>
    </row>
    <row r="9" spans="1:16" ht="7.5" hidden="1" customHeight="1" thickBot="1"/>
    <row r="10" spans="1:16" s="4" customFormat="1" ht="30.75" customHeight="1" thickTop="1">
      <c r="A10" s="482" t="s">
        <v>730</v>
      </c>
      <c r="B10" s="479" t="s">
        <v>731</v>
      </c>
      <c r="C10" s="479" t="s">
        <v>732</v>
      </c>
      <c r="D10" s="479" t="s">
        <v>0</v>
      </c>
      <c r="E10" s="479"/>
      <c r="F10" s="479"/>
      <c r="G10" s="479"/>
      <c r="H10" s="477" t="s">
        <v>1</v>
      </c>
      <c r="I10" s="477" t="s">
        <v>2</v>
      </c>
      <c r="J10" s="477" t="s">
        <v>3</v>
      </c>
      <c r="K10" s="480" t="s">
        <v>1177</v>
      </c>
      <c r="L10" s="480"/>
      <c r="M10" s="475" t="s">
        <v>738</v>
      </c>
    </row>
    <row r="11" spans="1:16" s="4" customFormat="1" ht="12.75" customHeight="1">
      <c r="A11" s="483"/>
      <c r="B11" s="485"/>
      <c r="C11" s="485"/>
      <c r="D11" s="487" t="s">
        <v>4</v>
      </c>
      <c r="E11" s="487"/>
      <c r="F11" s="487" t="s">
        <v>733</v>
      </c>
      <c r="G11" s="487"/>
      <c r="H11" s="478"/>
      <c r="I11" s="478"/>
      <c r="J11" s="478"/>
      <c r="K11" s="411" t="s">
        <v>1091</v>
      </c>
      <c r="L11" s="411" t="s">
        <v>1092</v>
      </c>
      <c r="M11" s="476"/>
    </row>
    <row r="12" spans="1:16" s="5" customFormat="1" ht="10.5" customHeight="1">
      <c r="A12" s="484"/>
      <c r="B12" s="486"/>
      <c r="C12" s="486"/>
      <c r="D12" s="412" t="s">
        <v>729</v>
      </c>
      <c r="E12" s="413" t="s">
        <v>5</v>
      </c>
      <c r="F12" s="412" t="s">
        <v>729</v>
      </c>
      <c r="G12" s="413" t="s">
        <v>5</v>
      </c>
      <c r="H12" s="414" t="s">
        <v>6</v>
      </c>
      <c r="I12" s="414" t="s">
        <v>6</v>
      </c>
      <c r="J12" s="414" t="s">
        <v>6</v>
      </c>
      <c r="K12" s="414" t="s">
        <v>779</v>
      </c>
      <c r="L12" s="414" t="s">
        <v>779</v>
      </c>
      <c r="M12" s="415" t="s">
        <v>739</v>
      </c>
    </row>
    <row r="13" spans="1:16" s="59" customFormat="1" ht="11.25" customHeight="1">
      <c r="A13" s="299">
        <v>1</v>
      </c>
      <c r="B13" s="305">
        <v>325362501</v>
      </c>
      <c r="C13" s="306" t="s">
        <v>837</v>
      </c>
      <c r="D13" s="301">
        <v>7</v>
      </c>
      <c r="E13" s="294">
        <v>0.67</v>
      </c>
      <c r="F13" s="293">
        <v>7</v>
      </c>
      <c r="G13" s="294">
        <v>0.52</v>
      </c>
      <c r="H13" s="295"/>
      <c r="I13" s="295"/>
      <c r="J13" s="303"/>
      <c r="K13" s="309">
        <v>42127.785737913749</v>
      </c>
      <c r="L13" s="340">
        <f>K13*1.05</f>
        <v>44234.175024809439</v>
      </c>
      <c r="M13" s="341">
        <v>2000</v>
      </c>
      <c r="N13" s="327"/>
      <c r="O13" s="309">
        <v>38753.475067615684</v>
      </c>
      <c r="P13" s="327">
        <f t="shared" ref="P13:P60" si="0">K13/O13</f>
        <v>1.0870711765696028</v>
      </c>
    </row>
    <row r="14" spans="1:16" s="59" customFormat="1" ht="11.25" customHeight="1">
      <c r="A14" s="299">
        <v>2</v>
      </c>
      <c r="B14" s="305">
        <v>325362502</v>
      </c>
      <c r="C14" s="306" t="s">
        <v>838</v>
      </c>
      <c r="D14" s="301">
        <v>7</v>
      </c>
      <c r="E14" s="294">
        <v>0.85</v>
      </c>
      <c r="F14" s="293">
        <v>7</v>
      </c>
      <c r="G14" s="294">
        <v>0.67</v>
      </c>
      <c r="H14" s="295"/>
      <c r="I14" s="295"/>
      <c r="J14" s="303"/>
      <c r="K14" s="309">
        <v>59941.899018805845</v>
      </c>
      <c r="L14" s="340">
        <f t="shared" ref="L14:L59" si="1">K14*1.05</f>
        <v>62938.993969746138</v>
      </c>
      <c r="M14" s="341">
        <v>2000</v>
      </c>
      <c r="N14" s="327"/>
      <c r="O14" s="309">
        <v>54561.200598721582</v>
      </c>
      <c r="P14" s="327">
        <f t="shared" si="0"/>
        <v>1.0986176689852813</v>
      </c>
    </row>
    <row r="15" spans="1:16" s="59" customFormat="1" ht="11.25" customHeight="1">
      <c r="A15" s="299">
        <v>3</v>
      </c>
      <c r="B15" s="305">
        <v>325362503</v>
      </c>
      <c r="C15" s="306" t="s">
        <v>839</v>
      </c>
      <c r="D15" s="301">
        <v>7</v>
      </c>
      <c r="E15" s="294">
        <v>1.05</v>
      </c>
      <c r="F15" s="293">
        <v>7</v>
      </c>
      <c r="G15" s="294">
        <v>0.85</v>
      </c>
      <c r="H15" s="295"/>
      <c r="I15" s="295"/>
      <c r="J15" s="303"/>
      <c r="K15" s="309">
        <v>84468.330888244469</v>
      </c>
      <c r="L15" s="340">
        <f t="shared" si="1"/>
        <v>88691.747432656703</v>
      </c>
      <c r="M15" s="341">
        <v>2000</v>
      </c>
      <c r="N15" s="327"/>
      <c r="O15" s="309">
        <v>76438.009333883048</v>
      </c>
      <c r="P15" s="327">
        <f t="shared" si="0"/>
        <v>1.1050566547237617</v>
      </c>
    </row>
    <row r="16" spans="1:16" s="59" customFormat="1" ht="11.25" customHeight="1">
      <c r="A16" s="299">
        <v>4</v>
      </c>
      <c r="B16" s="305">
        <v>325362504</v>
      </c>
      <c r="C16" s="306" t="s">
        <v>840</v>
      </c>
      <c r="D16" s="301">
        <v>7</v>
      </c>
      <c r="E16" s="294">
        <v>1.2</v>
      </c>
      <c r="F16" s="293">
        <v>7</v>
      </c>
      <c r="G16" s="294">
        <v>1.05</v>
      </c>
      <c r="H16" s="295"/>
      <c r="I16" s="295"/>
      <c r="J16" s="303"/>
      <c r="K16" s="350"/>
      <c r="L16" s="351"/>
      <c r="M16" s="341">
        <v>1000</v>
      </c>
      <c r="N16" s="327"/>
      <c r="O16" s="350">
        <v>98657.346192820638</v>
      </c>
      <c r="P16" s="327">
        <f t="shared" si="0"/>
        <v>0</v>
      </c>
    </row>
    <row r="17" spans="1:16" s="59" customFormat="1" ht="11.25" customHeight="1">
      <c r="A17" s="299">
        <v>5</v>
      </c>
      <c r="B17" s="305">
        <v>325362548</v>
      </c>
      <c r="C17" s="306" t="s">
        <v>841</v>
      </c>
      <c r="D17" s="301">
        <v>7</v>
      </c>
      <c r="E17" s="294" t="s">
        <v>1094</v>
      </c>
      <c r="F17" s="293">
        <v>7</v>
      </c>
      <c r="G17" s="294">
        <v>1.05</v>
      </c>
      <c r="H17" s="295"/>
      <c r="I17" s="295"/>
      <c r="J17" s="303"/>
      <c r="K17" s="309">
        <v>125566.52511292156</v>
      </c>
      <c r="L17" s="340">
        <f t="shared" si="1"/>
        <v>131844.85136856764</v>
      </c>
      <c r="M17" s="341">
        <v>1000</v>
      </c>
      <c r="N17" s="327"/>
      <c r="O17" s="309">
        <v>112742.6958549289</v>
      </c>
      <c r="P17" s="327">
        <f t="shared" si="0"/>
        <v>1.1137442134122255</v>
      </c>
    </row>
    <row r="18" spans="1:16" s="59" customFormat="1" ht="11.25" customHeight="1">
      <c r="A18" s="299">
        <v>6</v>
      </c>
      <c r="B18" s="305">
        <v>325362549</v>
      </c>
      <c r="C18" s="306" t="s">
        <v>1006</v>
      </c>
      <c r="D18" s="301">
        <v>7</v>
      </c>
      <c r="E18" s="294" t="s">
        <v>1094</v>
      </c>
      <c r="F18" s="293">
        <v>7</v>
      </c>
      <c r="G18" s="294">
        <v>1.05</v>
      </c>
      <c r="H18" s="295"/>
      <c r="I18" s="295"/>
      <c r="J18" s="303"/>
      <c r="K18" s="350"/>
      <c r="L18" s="351"/>
      <c r="M18" s="341">
        <v>1000</v>
      </c>
      <c r="N18" s="327"/>
      <c r="O18" s="350">
        <v>118475.62233508659</v>
      </c>
      <c r="P18" s="327">
        <f t="shared" si="0"/>
        <v>0</v>
      </c>
    </row>
    <row r="19" spans="1:16" s="59" customFormat="1" ht="11.25" customHeight="1">
      <c r="A19" s="299">
        <v>7</v>
      </c>
      <c r="B19" s="305">
        <v>325362550</v>
      </c>
      <c r="C19" s="306" t="s">
        <v>842</v>
      </c>
      <c r="D19" s="301">
        <v>7</v>
      </c>
      <c r="E19" s="294" t="s">
        <v>1094</v>
      </c>
      <c r="F19" s="293">
        <v>7</v>
      </c>
      <c r="G19" s="294">
        <v>1.2</v>
      </c>
      <c r="H19" s="295"/>
      <c r="I19" s="295"/>
      <c r="J19" s="303"/>
      <c r="K19" s="350"/>
      <c r="L19" s="351"/>
      <c r="M19" s="341">
        <v>1000</v>
      </c>
      <c r="N19" s="327"/>
      <c r="O19" s="350">
        <v>149827.10908316466</v>
      </c>
      <c r="P19" s="327">
        <f t="shared" si="0"/>
        <v>0</v>
      </c>
    </row>
    <row r="20" spans="1:16" s="59" customFormat="1" ht="11.25" customHeight="1">
      <c r="A20" s="299">
        <v>8</v>
      </c>
      <c r="B20" s="305">
        <v>325362551</v>
      </c>
      <c r="C20" s="306" t="s">
        <v>843</v>
      </c>
      <c r="D20" s="301">
        <v>7</v>
      </c>
      <c r="E20" s="294" t="s">
        <v>1094</v>
      </c>
      <c r="F20" s="293">
        <v>7</v>
      </c>
      <c r="G20" s="294" t="s">
        <v>1094</v>
      </c>
      <c r="H20" s="295"/>
      <c r="I20" s="295"/>
      <c r="J20" s="303"/>
      <c r="K20" s="350"/>
      <c r="L20" s="351"/>
      <c r="M20" s="341">
        <v>1000</v>
      </c>
      <c r="N20" s="327"/>
      <c r="O20" s="350">
        <v>154620.80150692633</v>
      </c>
      <c r="P20" s="327">
        <f t="shared" si="0"/>
        <v>0</v>
      </c>
    </row>
    <row r="21" spans="1:16" s="59" customFormat="1" ht="11.25" customHeight="1">
      <c r="A21" s="299">
        <v>9</v>
      </c>
      <c r="B21" s="305">
        <v>325362552</v>
      </c>
      <c r="C21" s="306" t="s">
        <v>844</v>
      </c>
      <c r="D21" s="301">
        <v>7</v>
      </c>
      <c r="E21" s="294" t="s">
        <v>1094</v>
      </c>
      <c r="F21" s="293">
        <v>7</v>
      </c>
      <c r="G21" s="294">
        <v>1.2</v>
      </c>
      <c r="H21" s="295"/>
      <c r="I21" s="295"/>
      <c r="J21" s="303"/>
      <c r="K21" s="350"/>
      <c r="L21" s="351"/>
      <c r="M21" s="341">
        <v>1000</v>
      </c>
      <c r="N21" s="327"/>
      <c r="O21" s="350">
        <v>163052.10310332853</v>
      </c>
      <c r="P21" s="327">
        <f t="shared" si="0"/>
        <v>0</v>
      </c>
    </row>
    <row r="22" spans="1:16" s="59" customFormat="1" ht="11.25" customHeight="1">
      <c r="A22" s="299">
        <v>10</v>
      </c>
      <c r="B22" s="305">
        <v>325362553</v>
      </c>
      <c r="C22" s="306" t="s">
        <v>845</v>
      </c>
      <c r="D22" s="301">
        <v>7</v>
      </c>
      <c r="E22" s="294" t="s">
        <v>1094</v>
      </c>
      <c r="F22" s="293">
        <v>7</v>
      </c>
      <c r="G22" s="294" t="s">
        <v>1094</v>
      </c>
      <c r="H22" s="295"/>
      <c r="I22" s="295"/>
      <c r="J22" s="303"/>
      <c r="K22" s="309">
        <v>188105.7822924864</v>
      </c>
      <c r="L22" s="340">
        <f t="shared" si="1"/>
        <v>197511.07140711072</v>
      </c>
      <c r="M22" s="341">
        <v>1000</v>
      </c>
      <c r="N22" s="327"/>
      <c r="O22" s="309">
        <v>167815.87705419425</v>
      </c>
      <c r="P22" s="327">
        <f t="shared" si="0"/>
        <v>1.1209057545356078</v>
      </c>
    </row>
    <row r="23" spans="1:16" s="59" customFormat="1" ht="11.25" customHeight="1">
      <c r="A23" s="299">
        <v>11</v>
      </c>
      <c r="B23" s="305">
        <v>325362554</v>
      </c>
      <c r="C23" s="306" t="s">
        <v>846</v>
      </c>
      <c r="D23" s="301">
        <v>7</v>
      </c>
      <c r="E23" s="294" t="s">
        <v>1094</v>
      </c>
      <c r="F23" s="293">
        <v>7</v>
      </c>
      <c r="G23" s="294" t="s">
        <v>1094</v>
      </c>
      <c r="H23" s="295"/>
      <c r="I23" s="295"/>
      <c r="J23" s="303"/>
      <c r="K23" s="350"/>
      <c r="L23" s="351"/>
      <c r="M23" s="341">
        <v>1000</v>
      </c>
      <c r="N23" s="327"/>
      <c r="O23" s="350">
        <v>215532.44580710772</v>
      </c>
      <c r="P23" s="327">
        <f t="shared" si="0"/>
        <v>0</v>
      </c>
    </row>
    <row r="24" spans="1:16" s="59" customFormat="1" ht="11.25" customHeight="1">
      <c r="A24" s="299">
        <v>12</v>
      </c>
      <c r="B24" s="305">
        <v>325362555</v>
      </c>
      <c r="C24" s="306" t="s">
        <v>847</v>
      </c>
      <c r="D24" s="301">
        <v>7</v>
      </c>
      <c r="E24" s="294" t="s">
        <v>1094</v>
      </c>
      <c r="F24" s="293">
        <v>7</v>
      </c>
      <c r="G24" s="294" t="s">
        <v>1094</v>
      </c>
      <c r="H24" s="295"/>
      <c r="I24" s="295"/>
      <c r="J24" s="303"/>
      <c r="K24" s="350"/>
      <c r="L24" s="351"/>
      <c r="M24" s="341">
        <v>1000</v>
      </c>
      <c r="N24" s="327"/>
      <c r="O24" s="350">
        <v>247027.30205597845</v>
      </c>
      <c r="P24" s="327">
        <f t="shared" si="0"/>
        <v>0</v>
      </c>
    </row>
    <row r="25" spans="1:16" s="59" customFormat="1" ht="11.25" customHeight="1">
      <c r="A25" s="299">
        <v>13</v>
      </c>
      <c r="B25" s="305">
        <v>325362556</v>
      </c>
      <c r="C25" s="306" t="s">
        <v>848</v>
      </c>
      <c r="D25" s="301">
        <v>7</v>
      </c>
      <c r="E25" s="294" t="s">
        <v>1094</v>
      </c>
      <c r="F25" s="293">
        <v>7</v>
      </c>
      <c r="G25" s="294" t="s">
        <v>1094</v>
      </c>
      <c r="H25" s="295"/>
      <c r="I25" s="295"/>
      <c r="J25" s="303"/>
      <c r="K25" s="309">
        <v>282976.37256131496</v>
      </c>
      <c r="L25" s="340">
        <f t="shared" si="1"/>
        <v>297125.19118938071</v>
      </c>
      <c r="M25" s="341">
        <v>1000</v>
      </c>
      <c r="N25" s="327"/>
      <c r="O25" s="309">
        <v>251459.07942086403</v>
      </c>
      <c r="P25" s="327">
        <f t="shared" si="0"/>
        <v>1.1253376621478075</v>
      </c>
    </row>
    <row r="26" spans="1:16" s="59" customFormat="1" ht="11.25" customHeight="1">
      <c r="A26" s="299">
        <v>14</v>
      </c>
      <c r="B26" s="305">
        <v>325362557</v>
      </c>
      <c r="C26" s="306" t="s">
        <v>849</v>
      </c>
      <c r="D26" s="301">
        <v>7</v>
      </c>
      <c r="E26" s="294" t="s">
        <v>1094</v>
      </c>
      <c r="F26" s="293">
        <v>7</v>
      </c>
      <c r="G26" s="294" t="s">
        <v>1094</v>
      </c>
      <c r="H26" s="295"/>
      <c r="I26" s="295"/>
      <c r="J26" s="303"/>
      <c r="K26" s="350"/>
      <c r="L26" s="351"/>
      <c r="M26" s="341">
        <v>1000</v>
      </c>
      <c r="N26" s="327"/>
      <c r="O26" s="350">
        <v>283464.6470242092</v>
      </c>
      <c r="P26" s="327">
        <f t="shared" si="0"/>
        <v>0</v>
      </c>
    </row>
    <row r="27" spans="1:16" s="59" customFormat="1" ht="11.25" customHeight="1">
      <c r="A27" s="299">
        <v>15</v>
      </c>
      <c r="B27" s="305">
        <v>325362558</v>
      </c>
      <c r="C27" s="306" t="s">
        <v>850</v>
      </c>
      <c r="D27" s="301">
        <v>7</v>
      </c>
      <c r="E27" s="294" t="s">
        <v>1094</v>
      </c>
      <c r="F27" s="293">
        <v>7</v>
      </c>
      <c r="G27" s="294" t="s">
        <v>1094</v>
      </c>
      <c r="H27" s="295"/>
      <c r="I27" s="295"/>
      <c r="J27" s="303"/>
      <c r="K27" s="309">
        <v>366131.4334562369</v>
      </c>
      <c r="L27" s="340">
        <f t="shared" si="1"/>
        <v>384438.00512904878</v>
      </c>
      <c r="M27" s="341">
        <v>1000</v>
      </c>
      <c r="N27" s="327"/>
      <c r="O27" s="309">
        <v>324526.3896067731</v>
      </c>
      <c r="P27" s="327">
        <f t="shared" si="0"/>
        <v>1.1282023440370332</v>
      </c>
    </row>
    <row r="28" spans="1:16" s="59" customFormat="1" ht="11.25" customHeight="1">
      <c r="A28" s="299">
        <v>16</v>
      </c>
      <c r="B28" s="305">
        <v>325362559</v>
      </c>
      <c r="C28" s="306" t="s">
        <v>851</v>
      </c>
      <c r="D28" s="301">
        <v>7</v>
      </c>
      <c r="E28" s="294" t="s">
        <v>1094</v>
      </c>
      <c r="F28" s="293">
        <v>7</v>
      </c>
      <c r="G28" s="294" t="s">
        <v>1094</v>
      </c>
      <c r="H28" s="295"/>
      <c r="I28" s="295"/>
      <c r="J28" s="303"/>
      <c r="K28" s="309">
        <v>393787.68767999165</v>
      </c>
      <c r="L28" s="340">
        <f t="shared" si="1"/>
        <v>413477.07206399128</v>
      </c>
      <c r="M28" s="341">
        <v>1000</v>
      </c>
      <c r="N28" s="327"/>
      <c r="O28" s="309">
        <v>349045.10080855933</v>
      </c>
      <c r="P28" s="327">
        <f t="shared" si="0"/>
        <v>1.1281856893787841</v>
      </c>
    </row>
    <row r="29" spans="1:16" s="59" customFormat="1" ht="11.25" customHeight="1">
      <c r="A29" s="299">
        <v>17</v>
      </c>
      <c r="B29" s="305">
        <v>325362560</v>
      </c>
      <c r="C29" s="306" t="s">
        <v>852</v>
      </c>
      <c r="D29" s="301">
        <v>7</v>
      </c>
      <c r="E29" s="294" t="s">
        <v>1094</v>
      </c>
      <c r="F29" s="293">
        <v>7</v>
      </c>
      <c r="G29" s="294" t="s">
        <v>1094</v>
      </c>
      <c r="H29" s="295"/>
      <c r="I29" s="295"/>
      <c r="J29" s="303"/>
      <c r="K29" s="350"/>
      <c r="L29" s="351"/>
      <c r="M29" s="341">
        <v>1000</v>
      </c>
      <c r="N29" s="327"/>
      <c r="O29" s="350"/>
      <c r="P29" s="327" t="e">
        <f t="shared" si="0"/>
        <v>#DIV/0!</v>
      </c>
    </row>
    <row r="30" spans="1:16" s="59" customFormat="1" ht="11.25" customHeight="1">
      <c r="A30" s="299">
        <v>18</v>
      </c>
      <c r="B30" s="305">
        <v>325362561</v>
      </c>
      <c r="C30" s="306" t="s">
        <v>853</v>
      </c>
      <c r="D30" s="301">
        <v>7</v>
      </c>
      <c r="E30" s="294" t="s">
        <v>1094</v>
      </c>
      <c r="F30" s="293">
        <v>7</v>
      </c>
      <c r="G30" s="294" t="s">
        <v>1094</v>
      </c>
      <c r="H30" s="295"/>
      <c r="I30" s="295"/>
      <c r="J30" s="303"/>
      <c r="K30" s="350"/>
      <c r="L30" s="351"/>
      <c r="M30" s="341">
        <v>1000</v>
      </c>
      <c r="N30" s="327"/>
      <c r="O30" s="309"/>
      <c r="P30" s="327" t="e">
        <f t="shared" si="0"/>
        <v>#DIV/0!</v>
      </c>
    </row>
    <row r="31" spans="1:16" s="59" customFormat="1" ht="11.25" customHeight="1">
      <c r="A31" s="299">
        <v>19</v>
      </c>
      <c r="B31" s="305">
        <v>325362562</v>
      </c>
      <c r="C31" s="306" t="s">
        <v>854</v>
      </c>
      <c r="D31" s="301">
        <v>19</v>
      </c>
      <c r="E31" s="294" t="s">
        <v>1094</v>
      </c>
      <c r="F31" s="293">
        <v>7</v>
      </c>
      <c r="G31" s="294" t="s">
        <v>1094</v>
      </c>
      <c r="H31" s="295"/>
      <c r="I31" s="295"/>
      <c r="J31" s="303"/>
      <c r="K31" s="309">
        <v>523039.34280072106</v>
      </c>
      <c r="L31" s="340">
        <f t="shared" si="1"/>
        <v>549191.30994075711</v>
      </c>
      <c r="M31" s="341">
        <v>1000</v>
      </c>
      <c r="N31" s="327"/>
      <c r="O31" s="309">
        <v>462861.13147568976</v>
      </c>
      <c r="P31" s="327">
        <f t="shared" si="0"/>
        <v>1.130013533720517</v>
      </c>
    </row>
    <row r="32" spans="1:16" s="59" customFormat="1" ht="11.25" customHeight="1">
      <c r="A32" s="299">
        <v>20</v>
      </c>
      <c r="B32" s="305">
        <v>325362563</v>
      </c>
      <c r="C32" s="306" t="s">
        <v>855</v>
      </c>
      <c r="D32" s="301">
        <v>19</v>
      </c>
      <c r="E32" s="294" t="s">
        <v>1094</v>
      </c>
      <c r="F32" s="293">
        <v>7</v>
      </c>
      <c r="G32" s="294" t="s">
        <v>1094</v>
      </c>
      <c r="H32" s="295"/>
      <c r="I32" s="295"/>
      <c r="J32" s="303"/>
      <c r="K32" s="309">
        <v>551463.70554369327</v>
      </c>
      <c r="L32" s="340">
        <f t="shared" si="1"/>
        <v>579036.89082087798</v>
      </c>
      <c r="M32" s="341">
        <v>1000</v>
      </c>
      <c r="N32" s="327"/>
      <c r="O32" s="350">
        <v>487928.64472599438</v>
      </c>
      <c r="P32" s="327">
        <f t="shared" si="0"/>
        <v>1.1302138366018215</v>
      </c>
    </row>
    <row r="33" spans="1:16" s="59" customFormat="1" ht="11.25" customHeight="1">
      <c r="A33" s="299">
        <v>21</v>
      </c>
      <c r="B33" s="305">
        <v>325362564</v>
      </c>
      <c r="C33" s="306" t="s">
        <v>856</v>
      </c>
      <c r="D33" s="301">
        <v>19</v>
      </c>
      <c r="E33" s="294" t="s">
        <v>1094</v>
      </c>
      <c r="F33" s="293">
        <v>7</v>
      </c>
      <c r="G33" s="294" t="s">
        <v>1094</v>
      </c>
      <c r="H33" s="295"/>
      <c r="I33" s="295"/>
      <c r="J33" s="303"/>
      <c r="K33" s="350"/>
      <c r="L33" s="351"/>
      <c r="M33" s="341">
        <v>1000</v>
      </c>
      <c r="N33" s="327"/>
      <c r="O33" s="309"/>
      <c r="P33" s="327" t="e">
        <f t="shared" si="0"/>
        <v>#DIV/0!</v>
      </c>
    </row>
    <row r="34" spans="1:16" s="59" customFormat="1" ht="11.25" customHeight="1">
      <c r="A34" s="299">
        <v>22</v>
      </c>
      <c r="B34" s="305">
        <v>325362565</v>
      </c>
      <c r="C34" s="306" t="s">
        <v>857</v>
      </c>
      <c r="D34" s="301">
        <v>19</v>
      </c>
      <c r="E34" s="294" t="s">
        <v>1094</v>
      </c>
      <c r="F34" s="293">
        <v>7</v>
      </c>
      <c r="G34" s="294" t="s">
        <v>1094</v>
      </c>
      <c r="H34" s="295"/>
      <c r="I34" s="295"/>
      <c r="J34" s="303"/>
      <c r="K34" s="350"/>
      <c r="L34" s="351"/>
      <c r="M34" s="341">
        <v>1000</v>
      </c>
      <c r="N34" s="327"/>
      <c r="O34" s="309"/>
      <c r="P34" s="327" t="e">
        <f t="shared" si="0"/>
        <v>#DIV/0!</v>
      </c>
    </row>
    <row r="35" spans="1:16" s="59" customFormat="1" ht="11.25" customHeight="1">
      <c r="A35" s="299">
        <v>23</v>
      </c>
      <c r="B35" s="305">
        <v>325362566</v>
      </c>
      <c r="C35" s="306" t="s">
        <v>858</v>
      </c>
      <c r="D35" s="301">
        <v>19</v>
      </c>
      <c r="E35" s="294" t="s">
        <v>1094</v>
      </c>
      <c r="F35" s="293">
        <v>7</v>
      </c>
      <c r="G35" s="294" t="s">
        <v>1094</v>
      </c>
      <c r="H35" s="295"/>
      <c r="I35" s="295"/>
      <c r="J35" s="303"/>
      <c r="K35" s="309">
        <v>711779.31394573592</v>
      </c>
      <c r="L35" s="340">
        <f t="shared" si="1"/>
        <v>747368.2796430228</v>
      </c>
      <c r="M35" s="341">
        <v>1000</v>
      </c>
      <c r="N35" s="327"/>
      <c r="O35" s="309">
        <v>628787.71448053757</v>
      </c>
      <c r="P35" s="327">
        <f t="shared" si="0"/>
        <v>1.1319866746025096</v>
      </c>
    </row>
    <row r="36" spans="1:16" s="59" customFormat="1" ht="11.25" customHeight="1">
      <c r="A36" s="299">
        <v>24</v>
      </c>
      <c r="B36" s="305">
        <v>325362567</v>
      </c>
      <c r="C36" s="306" t="s">
        <v>859</v>
      </c>
      <c r="D36" s="301">
        <v>19</v>
      </c>
      <c r="E36" s="294" t="s">
        <v>1094</v>
      </c>
      <c r="F36" s="293">
        <v>19</v>
      </c>
      <c r="G36" s="294" t="s">
        <v>1094</v>
      </c>
      <c r="H36" s="295"/>
      <c r="I36" s="295"/>
      <c r="J36" s="303"/>
      <c r="K36" s="309">
        <v>755993.27935208706</v>
      </c>
      <c r="L36" s="340">
        <f t="shared" si="1"/>
        <v>793792.94331969146</v>
      </c>
      <c r="M36" s="341">
        <v>1000</v>
      </c>
      <c r="N36" s="327"/>
      <c r="O36" s="350">
        <v>667864.90950325457</v>
      </c>
      <c r="P36" s="327">
        <f t="shared" si="0"/>
        <v>1.1319553828848123</v>
      </c>
    </row>
    <row r="37" spans="1:16" s="59" customFormat="1" ht="11.25" customHeight="1">
      <c r="A37" s="299">
        <v>25</v>
      </c>
      <c r="B37" s="305">
        <v>325362568</v>
      </c>
      <c r="C37" s="306" t="s">
        <v>860</v>
      </c>
      <c r="D37" s="301">
        <v>19</v>
      </c>
      <c r="E37" s="294" t="s">
        <v>1094</v>
      </c>
      <c r="F37" s="293">
        <v>7</v>
      </c>
      <c r="G37" s="294" t="s">
        <v>1094</v>
      </c>
      <c r="H37" s="295"/>
      <c r="I37" s="295"/>
      <c r="J37" s="303"/>
      <c r="K37" s="350"/>
      <c r="L37" s="351"/>
      <c r="M37" s="341">
        <v>1000</v>
      </c>
      <c r="N37" s="327"/>
      <c r="O37" s="350"/>
      <c r="P37" s="327" t="e">
        <f t="shared" si="0"/>
        <v>#DIV/0!</v>
      </c>
    </row>
    <row r="38" spans="1:16" s="59" customFormat="1" ht="11.25" customHeight="1">
      <c r="A38" s="299">
        <v>26</v>
      </c>
      <c r="B38" s="305">
        <v>325362569</v>
      </c>
      <c r="C38" s="306" t="s">
        <v>861</v>
      </c>
      <c r="D38" s="301">
        <v>19</v>
      </c>
      <c r="E38" s="294" t="s">
        <v>1094</v>
      </c>
      <c r="F38" s="293">
        <v>19</v>
      </c>
      <c r="G38" s="294" t="s">
        <v>1094</v>
      </c>
      <c r="H38" s="295"/>
      <c r="I38" s="295"/>
      <c r="J38" s="303"/>
      <c r="K38" s="350"/>
      <c r="L38" s="351"/>
      <c r="M38" s="341">
        <v>1000</v>
      </c>
      <c r="N38" s="327"/>
      <c r="O38" s="309"/>
      <c r="P38" s="327" t="e">
        <f t="shared" si="0"/>
        <v>#DIV/0!</v>
      </c>
    </row>
    <row r="39" spans="1:16" s="59" customFormat="1" ht="11.25" customHeight="1">
      <c r="A39" s="299">
        <v>27</v>
      </c>
      <c r="B39" s="305">
        <v>325362570</v>
      </c>
      <c r="C39" s="306" t="s">
        <v>862</v>
      </c>
      <c r="D39" s="301">
        <v>19</v>
      </c>
      <c r="E39" s="294" t="s">
        <v>1094</v>
      </c>
      <c r="F39" s="293">
        <v>19</v>
      </c>
      <c r="G39" s="294" t="s">
        <v>1094</v>
      </c>
      <c r="H39" s="295"/>
      <c r="I39" s="295"/>
      <c r="J39" s="303"/>
      <c r="K39" s="309">
        <v>974263.55446022598</v>
      </c>
      <c r="L39" s="340">
        <f t="shared" si="1"/>
        <v>1022976.7321832373</v>
      </c>
      <c r="M39" s="341">
        <v>1000</v>
      </c>
      <c r="N39" s="327"/>
      <c r="O39" s="309">
        <v>859273.41770304623</v>
      </c>
      <c r="P39" s="327">
        <f t="shared" si="0"/>
        <v>1.1338225230620584</v>
      </c>
    </row>
    <row r="40" spans="1:16" s="59" customFormat="1" ht="11.25" customHeight="1">
      <c r="A40" s="299">
        <v>28</v>
      </c>
      <c r="B40" s="305">
        <v>325362571</v>
      </c>
      <c r="C40" s="306" t="s">
        <v>863</v>
      </c>
      <c r="D40" s="301">
        <v>19</v>
      </c>
      <c r="E40" s="294" t="s">
        <v>1094</v>
      </c>
      <c r="F40" s="293">
        <v>19</v>
      </c>
      <c r="G40" s="294" t="s">
        <v>1094</v>
      </c>
      <c r="H40" s="295"/>
      <c r="I40" s="295"/>
      <c r="J40" s="303"/>
      <c r="K40" s="309">
        <v>1027920.6140406759</v>
      </c>
      <c r="L40" s="340">
        <f t="shared" si="1"/>
        <v>1079316.6447427098</v>
      </c>
      <c r="M40" s="341">
        <v>1000</v>
      </c>
      <c r="N40" s="327"/>
      <c r="O40" s="350">
        <v>906526.50693990954</v>
      </c>
      <c r="P40" s="327">
        <f t="shared" si="0"/>
        <v>1.1339112603673851</v>
      </c>
    </row>
    <row r="41" spans="1:16" s="59" customFormat="1" ht="11.25" customHeight="1">
      <c r="A41" s="299">
        <v>29</v>
      </c>
      <c r="B41" s="305">
        <v>325362572</v>
      </c>
      <c r="C41" s="306" t="s">
        <v>864</v>
      </c>
      <c r="D41" s="301">
        <v>19</v>
      </c>
      <c r="E41" s="294" t="s">
        <v>1094</v>
      </c>
      <c r="F41" s="293">
        <v>19</v>
      </c>
      <c r="G41" s="294" t="s">
        <v>1094</v>
      </c>
      <c r="H41" s="295"/>
      <c r="I41" s="295"/>
      <c r="J41" s="303"/>
      <c r="K41" s="350"/>
      <c r="L41" s="351"/>
      <c r="M41" s="341">
        <v>500</v>
      </c>
      <c r="N41" s="327"/>
      <c r="O41" s="350"/>
      <c r="P41" s="327" t="e">
        <f t="shared" si="0"/>
        <v>#DIV/0!</v>
      </c>
    </row>
    <row r="42" spans="1:16" s="59" customFormat="1" ht="11.25" customHeight="1">
      <c r="A42" s="299">
        <v>30</v>
      </c>
      <c r="B42" s="305">
        <v>325362573</v>
      </c>
      <c r="C42" s="306" t="s">
        <v>865</v>
      </c>
      <c r="D42" s="301">
        <v>19</v>
      </c>
      <c r="E42" s="294" t="s">
        <v>1094</v>
      </c>
      <c r="F42" s="293">
        <v>19</v>
      </c>
      <c r="G42" s="294" t="s">
        <v>1094</v>
      </c>
      <c r="H42" s="295"/>
      <c r="I42" s="295"/>
      <c r="J42" s="303"/>
      <c r="K42" s="350"/>
      <c r="L42" s="351"/>
      <c r="M42" s="341">
        <v>500</v>
      </c>
      <c r="N42" s="327"/>
      <c r="O42" s="350"/>
      <c r="P42" s="327" t="e">
        <f t="shared" si="0"/>
        <v>#DIV/0!</v>
      </c>
    </row>
    <row r="43" spans="1:16" s="59" customFormat="1" ht="11.25" customHeight="1">
      <c r="A43" s="299">
        <v>31</v>
      </c>
      <c r="B43" s="305">
        <v>325362574</v>
      </c>
      <c r="C43" s="306" t="s">
        <v>866</v>
      </c>
      <c r="D43" s="301">
        <v>37</v>
      </c>
      <c r="E43" s="294" t="s">
        <v>1094</v>
      </c>
      <c r="F43" s="293">
        <v>19</v>
      </c>
      <c r="G43" s="294" t="s">
        <v>1094</v>
      </c>
      <c r="H43" s="295"/>
      <c r="I43" s="295"/>
      <c r="J43" s="303"/>
      <c r="K43" s="350"/>
      <c r="L43" s="351"/>
      <c r="M43" s="341">
        <v>500</v>
      </c>
      <c r="N43" s="327"/>
      <c r="O43" s="309"/>
      <c r="P43" s="327" t="e">
        <f t="shared" si="0"/>
        <v>#DIV/0!</v>
      </c>
    </row>
    <row r="44" spans="1:16" s="59" customFormat="1" ht="11.25" customHeight="1">
      <c r="A44" s="299">
        <v>32</v>
      </c>
      <c r="B44" s="305">
        <v>325362575</v>
      </c>
      <c r="C44" s="306" t="s">
        <v>867</v>
      </c>
      <c r="D44" s="301">
        <v>37</v>
      </c>
      <c r="E44" s="294" t="s">
        <v>1094</v>
      </c>
      <c r="F44" s="293">
        <v>19</v>
      </c>
      <c r="G44" s="294" t="s">
        <v>1094</v>
      </c>
      <c r="H44" s="295"/>
      <c r="I44" s="295"/>
      <c r="J44" s="303"/>
      <c r="K44" s="309">
        <v>1236174.5629170618</v>
      </c>
      <c r="L44" s="340">
        <f t="shared" si="1"/>
        <v>1297983.291062915</v>
      </c>
      <c r="M44" s="341">
        <v>500</v>
      </c>
      <c r="N44" s="327"/>
      <c r="O44" s="309">
        <v>1089543.2071343553</v>
      </c>
      <c r="P44" s="327">
        <f t="shared" si="0"/>
        <v>1.1345805791110999</v>
      </c>
    </row>
    <row r="45" spans="1:16" s="59" customFormat="1" ht="11.25" customHeight="1">
      <c r="A45" s="299">
        <v>33</v>
      </c>
      <c r="B45" s="305">
        <v>325362576</v>
      </c>
      <c r="C45" s="306" t="s">
        <v>868</v>
      </c>
      <c r="D45" s="301">
        <v>37</v>
      </c>
      <c r="E45" s="294" t="s">
        <v>1094</v>
      </c>
      <c r="F45" s="293">
        <v>19</v>
      </c>
      <c r="G45" s="294" t="s">
        <v>1094</v>
      </c>
      <c r="H45" s="295"/>
      <c r="I45" s="295"/>
      <c r="J45" s="303"/>
      <c r="K45" s="309">
        <v>1309928.2152475799</v>
      </c>
      <c r="L45" s="340">
        <f t="shared" si="1"/>
        <v>1375424.6260099588</v>
      </c>
      <c r="M45" s="341">
        <v>500</v>
      </c>
      <c r="N45" s="327"/>
      <c r="O45" s="350">
        <v>1154041.4735096705</v>
      </c>
      <c r="P45" s="327">
        <f t="shared" si="0"/>
        <v>1.1350789770698853</v>
      </c>
    </row>
    <row r="46" spans="1:16" s="59" customFormat="1" ht="11.25" customHeight="1">
      <c r="A46" s="299">
        <v>34</v>
      </c>
      <c r="B46" s="305">
        <v>325362577</v>
      </c>
      <c r="C46" s="306" t="s">
        <v>869</v>
      </c>
      <c r="D46" s="301">
        <v>37</v>
      </c>
      <c r="E46" s="294" t="s">
        <v>1094</v>
      </c>
      <c r="F46" s="293">
        <v>19</v>
      </c>
      <c r="G46" s="294" t="s">
        <v>1094</v>
      </c>
      <c r="H46" s="295"/>
      <c r="I46" s="295"/>
      <c r="J46" s="303"/>
      <c r="K46" s="350"/>
      <c r="L46" s="351"/>
      <c r="M46" s="341">
        <v>500</v>
      </c>
      <c r="N46" s="327"/>
      <c r="O46" s="350"/>
      <c r="P46" s="327" t="e">
        <f t="shared" si="0"/>
        <v>#DIV/0!</v>
      </c>
    </row>
    <row r="47" spans="1:16" s="59" customFormat="1" ht="11.25" customHeight="1">
      <c r="A47" s="299">
        <v>35</v>
      </c>
      <c r="B47" s="305">
        <v>325362578</v>
      </c>
      <c r="C47" s="306" t="s">
        <v>870</v>
      </c>
      <c r="D47" s="301">
        <v>37</v>
      </c>
      <c r="E47" s="294" t="s">
        <v>1094</v>
      </c>
      <c r="F47" s="293">
        <v>19</v>
      </c>
      <c r="G47" s="294" t="s">
        <v>1094</v>
      </c>
      <c r="H47" s="295"/>
      <c r="I47" s="295"/>
      <c r="J47" s="303"/>
      <c r="K47" s="350"/>
      <c r="L47" s="351"/>
      <c r="M47" s="341">
        <v>500</v>
      </c>
      <c r="N47" s="327"/>
      <c r="O47" s="309"/>
      <c r="P47" s="327" t="e">
        <f t="shared" si="0"/>
        <v>#DIV/0!</v>
      </c>
    </row>
    <row r="48" spans="1:16" s="59" customFormat="1" ht="11.25" customHeight="1">
      <c r="A48" s="299">
        <v>36</v>
      </c>
      <c r="B48" s="305">
        <v>325362579</v>
      </c>
      <c r="C48" s="306" t="s">
        <v>871</v>
      </c>
      <c r="D48" s="301">
        <v>37</v>
      </c>
      <c r="E48" s="294" t="s">
        <v>1094</v>
      </c>
      <c r="F48" s="293">
        <v>19</v>
      </c>
      <c r="G48" s="294" t="s">
        <v>1094</v>
      </c>
      <c r="H48" s="295"/>
      <c r="I48" s="295"/>
      <c r="J48" s="303"/>
      <c r="K48" s="309">
        <v>1488455.7616453499</v>
      </c>
      <c r="L48" s="340">
        <f t="shared" si="1"/>
        <v>1562878.5497276175</v>
      </c>
      <c r="M48" s="341">
        <v>500</v>
      </c>
      <c r="N48" s="327"/>
      <c r="O48" s="309">
        <v>1310862.6710330558</v>
      </c>
      <c r="P48" s="327">
        <f t="shared" si="0"/>
        <v>1.1354780287338091</v>
      </c>
    </row>
    <row r="49" spans="1:16" s="59" customFormat="1" ht="11.25" customHeight="1">
      <c r="A49" s="299">
        <v>37</v>
      </c>
      <c r="B49" s="305">
        <v>325362580</v>
      </c>
      <c r="C49" s="306" t="s">
        <v>872</v>
      </c>
      <c r="D49" s="301">
        <v>37</v>
      </c>
      <c r="E49" s="294" t="s">
        <v>1094</v>
      </c>
      <c r="F49" s="293">
        <v>19</v>
      </c>
      <c r="G49" s="294" t="s">
        <v>1094</v>
      </c>
      <c r="H49" s="295"/>
      <c r="I49" s="295"/>
      <c r="J49" s="303"/>
      <c r="K49" s="309">
        <v>1566372.98280963</v>
      </c>
      <c r="L49" s="340">
        <f t="shared" si="1"/>
        <v>1644691.6319501116</v>
      </c>
      <c r="M49" s="341">
        <v>500</v>
      </c>
      <c r="N49" s="327"/>
      <c r="O49" s="309">
        <v>1379534.9278706454</v>
      </c>
      <c r="P49" s="327">
        <f t="shared" si="0"/>
        <v>1.135435537849973</v>
      </c>
    </row>
    <row r="50" spans="1:16" s="59" customFormat="1" ht="11.25" customHeight="1">
      <c r="A50" s="299">
        <v>38</v>
      </c>
      <c r="B50" s="305">
        <v>325362581</v>
      </c>
      <c r="C50" s="306" t="s">
        <v>873</v>
      </c>
      <c r="D50" s="301">
        <v>37</v>
      </c>
      <c r="E50" s="294" t="s">
        <v>1094</v>
      </c>
      <c r="F50" s="293">
        <v>37</v>
      </c>
      <c r="G50" s="294" t="s">
        <v>1094</v>
      </c>
      <c r="H50" s="295"/>
      <c r="I50" s="295"/>
      <c r="J50" s="303"/>
      <c r="K50" s="309">
        <v>1635288.9706304369</v>
      </c>
      <c r="L50" s="340">
        <f t="shared" si="1"/>
        <v>1717053.4191619589</v>
      </c>
      <c r="M50" s="341">
        <v>500</v>
      </c>
      <c r="N50" s="327"/>
      <c r="O50" s="309">
        <v>1440069.1435299562</v>
      </c>
      <c r="P50" s="327">
        <f t="shared" si="0"/>
        <v>1.135562815145077</v>
      </c>
    </row>
    <row r="51" spans="1:16" s="59" customFormat="1" ht="11.25" customHeight="1">
      <c r="A51" s="299">
        <v>39</v>
      </c>
      <c r="B51" s="305">
        <v>325362582</v>
      </c>
      <c r="C51" s="306" t="s">
        <v>874</v>
      </c>
      <c r="D51" s="301">
        <v>37</v>
      </c>
      <c r="E51" s="294" t="s">
        <v>1094</v>
      </c>
      <c r="F51" s="293">
        <v>19</v>
      </c>
      <c r="G51" s="294" t="s">
        <v>1094</v>
      </c>
      <c r="H51" s="295"/>
      <c r="I51" s="295"/>
      <c r="J51" s="303"/>
      <c r="K51" s="309">
        <v>1868376.7996967311</v>
      </c>
      <c r="L51" s="340">
        <f t="shared" si="1"/>
        <v>1961795.6396815679</v>
      </c>
      <c r="M51" s="341">
        <v>500</v>
      </c>
      <c r="N51" s="327"/>
      <c r="O51" s="309">
        <v>1644702.4935770135</v>
      </c>
      <c r="P51" s="327">
        <f t="shared" si="0"/>
        <v>1.1359968182654452</v>
      </c>
    </row>
    <row r="52" spans="1:16" s="59" customFormat="1" ht="11.25" customHeight="1">
      <c r="A52" s="299">
        <v>40</v>
      </c>
      <c r="B52" s="305">
        <v>325362583</v>
      </c>
      <c r="C52" s="306" t="s">
        <v>875</v>
      </c>
      <c r="D52" s="301">
        <v>37</v>
      </c>
      <c r="E52" s="294" t="s">
        <v>1094</v>
      </c>
      <c r="F52" s="293">
        <v>37</v>
      </c>
      <c r="G52" s="294" t="s">
        <v>1094</v>
      </c>
      <c r="H52" s="295"/>
      <c r="I52" s="295"/>
      <c r="J52" s="303"/>
      <c r="K52" s="309">
        <v>1942113.5318211562</v>
      </c>
      <c r="L52" s="340">
        <f t="shared" si="1"/>
        <v>2039219.2084122139</v>
      </c>
      <c r="M52" s="341">
        <v>500</v>
      </c>
      <c r="N52" s="327"/>
      <c r="O52" s="309">
        <v>1710044.6521557204</v>
      </c>
      <c r="P52" s="327">
        <f t="shared" si="0"/>
        <v>1.1357092514355602</v>
      </c>
    </row>
    <row r="53" spans="1:16" s="59" customFormat="1" ht="11.25" customHeight="1">
      <c r="A53" s="299">
        <v>41</v>
      </c>
      <c r="B53" s="305">
        <v>325362584</v>
      </c>
      <c r="C53" s="306" t="s">
        <v>876</v>
      </c>
      <c r="D53" s="301">
        <v>37</v>
      </c>
      <c r="E53" s="294" t="s">
        <v>1094</v>
      </c>
      <c r="F53" s="293">
        <v>37</v>
      </c>
      <c r="G53" s="294" t="s">
        <v>1094</v>
      </c>
      <c r="H53" s="295"/>
      <c r="I53" s="295"/>
      <c r="J53" s="303"/>
      <c r="K53" s="388">
        <v>2026547.9996777289</v>
      </c>
      <c r="L53" s="389">
        <f t="shared" si="1"/>
        <v>2127875.3996616155</v>
      </c>
      <c r="M53" s="341">
        <v>500</v>
      </c>
      <c r="N53" s="327"/>
      <c r="O53" s="350">
        <v>1784189.0336416671</v>
      </c>
      <c r="P53" s="327">
        <f t="shared" si="0"/>
        <v>1.135837044991465</v>
      </c>
    </row>
    <row r="54" spans="1:16" s="59" customFormat="1" ht="11.25" customHeight="1">
      <c r="A54" s="299">
        <v>42</v>
      </c>
      <c r="B54" s="305">
        <v>325362585</v>
      </c>
      <c r="C54" s="306" t="s">
        <v>877</v>
      </c>
      <c r="D54" s="301">
        <v>37</v>
      </c>
      <c r="E54" s="294" t="s">
        <v>1094</v>
      </c>
      <c r="F54" s="293">
        <v>19</v>
      </c>
      <c r="G54" s="294" t="s">
        <v>1094</v>
      </c>
      <c r="H54" s="295"/>
      <c r="I54" s="295"/>
      <c r="J54" s="303"/>
      <c r="K54" s="350"/>
      <c r="L54" s="351"/>
      <c r="M54" s="341">
        <v>250</v>
      </c>
      <c r="N54" s="327"/>
      <c r="O54" s="309"/>
      <c r="P54" s="327" t="e">
        <f t="shared" si="0"/>
        <v>#DIV/0!</v>
      </c>
    </row>
    <row r="55" spans="1:16" s="59" customFormat="1" ht="11.25" customHeight="1">
      <c r="A55" s="299">
        <v>43</v>
      </c>
      <c r="B55" s="305">
        <v>325362586</v>
      </c>
      <c r="C55" s="306" t="s">
        <v>878</v>
      </c>
      <c r="D55" s="301">
        <v>37</v>
      </c>
      <c r="E55" s="294" t="s">
        <v>1094</v>
      </c>
      <c r="F55" s="293">
        <v>37</v>
      </c>
      <c r="G55" s="294" t="s">
        <v>1094</v>
      </c>
      <c r="H55" s="295"/>
      <c r="I55" s="295"/>
      <c r="J55" s="303"/>
      <c r="K55" s="309">
        <v>2379367.7360838242</v>
      </c>
      <c r="L55" s="340">
        <f t="shared" si="1"/>
        <v>2498336.1228880156</v>
      </c>
      <c r="M55" s="341">
        <v>250</v>
      </c>
      <c r="N55" s="327"/>
      <c r="O55" s="309">
        <v>2093171.2364040266</v>
      </c>
      <c r="P55" s="327">
        <f t="shared" si="0"/>
        <v>1.1367286606572475</v>
      </c>
    </row>
    <row r="56" spans="1:16" s="59" customFormat="1" ht="11.25" customHeight="1">
      <c r="A56" s="299">
        <v>44</v>
      </c>
      <c r="B56" s="305">
        <v>325362587</v>
      </c>
      <c r="C56" s="306" t="s">
        <v>879</v>
      </c>
      <c r="D56" s="301">
        <v>37</v>
      </c>
      <c r="E56" s="294" t="s">
        <v>1094</v>
      </c>
      <c r="F56" s="293">
        <v>37</v>
      </c>
      <c r="G56" s="294" t="s">
        <v>1094</v>
      </c>
      <c r="H56" s="295"/>
      <c r="I56" s="295"/>
      <c r="J56" s="303"/>
      <c r="K56" s="309">
        <v>2465829.8799948022</v>
      </c>
      <c r="L56" s="340">
        <f t="shared" si="1"/>
        <v>2589121.3739945423</v>
      </c>
      <c r="M56" s="341">
        <v>250</v>
      </c>
      <c r="N56" s="327"/>
      <c r="O56" s="309">
        <v>2169327.9489071025</v>
      </c>
      <c r="P56" s="327">
        <f t="shared" si="0"/>
        <v>1.1366791642716243</v>
      </c>
    </row>
    <row r="57" spans="1:16" s="59" customFormat="1" ht="11.25" customHeight="1">
      <c r="A57" s="299">
        <v>45</v>
      </c>
      <c r="B57" s="305">
        <v>325362588</v>
      </c>
      <c r="C57" s="306" t="s">
        <v>880</v>
      </c>
      <c r="D57" s="301">
        <v>37</v>
      </c>
      <c r="E57" s="294" t="s">
        <v>1094</v>
      </c>
      <c r="F57" s="293">
        <v>37</v>
      </c>
      <c r="G57" s="294" t="s">
        <v>1094</v>
      </c>
      <c r="H57" s="295"/>
      <c r="I57" s="295"/>
      <c r="J57" s="303"/>
      <c r="K57" s="309">
        <v>2566973.7256723763</v>
      </c>
      <c r="L57" s="340">
        <f t="shared" si="1"/>
        <v>2695322.4119559955</v>
      </c>
      <c r="M57" s="341">
        <v>250</v>
      </c>
      <c r="N57" s="327"/>
      <c r="O57" s="309">
        <v>2258232.7667298331</v>
      </c>
      <c r="P57" s="327">
        <f t="shared" si="0"/>
        <v>1.1367179519716357</v>
      </c>
    </row>
    <row r="58" spans="1:16" s="59" customFormat="1" ht="11.25" customHeight="1">
      <c r="A58" s="299">
        <v>46</v>
      </c>
      <c r="B58" s="305">
        <v>325362589</v>
      </c>
      <c r="C58" s="306" t="s">
        <v>881</v>
      </c>
      <c r="D58" s="301">
        <v>37</v>
      </c>
      <c r="E58" s="294" t="s">
        <v>1094</v>
      </c>
      <c r="F58" s="293">
        <v>37</v>
      </c>
      <c r="G58" s="294" t="s">
        <v>1094</v>
      </c>
      <c r="H58" s="295"/>
      <c r="I58" s="295"/>
      <c r="J58" s="303"/>
      <c r="K58" s="309">
        <v>2965130.7862307988</v>
      </c>
      <c r="L58" s="340">
        <f t="shared" si="1"/>
        <v>3113387.3255423387</v>
      </c>
      <c r="M58" s="341">
        <v>250</v>
      </c>
      <c r="N58" s="327"/>
      <c r="O58" s="309">
        <v>2606763.3218470719</v>
      </c>
      <c r="P58" s="327">
        <f t="shared" si="0"/>
        <v>1.1374760268338435</v>
      </c>
    </row>
    <row r="59" spans="1:16" s="59" customFormat="1" ht="11.25" customHeight="1">
      <c r="A59" s="299">
        <v>47</v>
      </c>
      <c r="B59" s="305">
        <v>325362590</v>
      </c>
      <c r="C59" s="306" t="s">
        <v>882</v>
      </c>
      <c r="D59" s="301">
        <v>37</v>
      </c>
      <c r="E59" s="294" t="s">
        <v>1094</v>
      </c>
      <c r="F59" s="293">
        <v>37</v>
      </c>
      <c r="G59" s="294" t="s">
        <v>1094</v>
      </c>
      <c r="H59" s="295"/>
      <c r="I59" s="295"/>
      <c r="J59" s="303"/>
      <c r="K59" s="309">
        <v>3068542.4199061738</v>
      </c>
      <c r="L59" s="340">
        <f t="shared" si="1"/>
        <v>3221969.5409014826</v>
      </c>
      <c r="M59" s="341">
        <v>250</v>
      </c>
      <c r="N59" s="327"/>
      <c r="O59" s="309">
        <v>2697920.7577754222</v>
      </c>
      <c r="P59" s="327">
        <f t="shared" si="0"/>
        <v>1.1373730718601049</v>
      </c>
    </row>
    <row r="60" spans="1:16" s="59" customFormat="1" ht="11.25" customHeight="1" thickBot="1">
      <c r="A60" s="300">
        <v>48</v>
      </c>
      <c r="B60" s="307">
        <v>325362591</v>
      </c>
      <c r="C60" s="308" t="s">
        <v>883</v>
      </c>
      <c r="D60" s="302">
        <v>37</v>
      </c>
      <c r="E60" s="297" t="s">
        <v>1094</v>
      </c>
      <c r="F60" s="296">
        <v>37</v>
      </c>
      <c r="G60" s="297" t="s">
        <v>1094</v>
      </c>
      <c r="H60" s="298"/>
      <c r="I60" s="298"/>
      <c r="J60" s="304"/>
      <c r="K60" s="310">
        <v>3217498.0595141542</v>
      </c>
      <c r="L60" s="352">
        <f>K60*1.05</f>
        <v>3378372.962489862</v>
      </c>
      <c r="M60" s="342">
        <v>250</v>
      </c>
      <c r="N60" s="327"/>
      <c r="O60" s="310">
        <v>2828871.4932476771</v>
      </c>
      <c r="P60" s="327">
        <f t="shared" si="0"/>
        <v>1.1373786568934299</v>
      </c>
    </row>
    <row r="61" spans="1:16" s="6" customFormat="1" ht="5.25" customHeight="1" thickTop="1">
      <c r="E61" s="7"/>
      <c r="G61" s="7"/>
      <c r="H61" s="8"/>
      <c r="I61" s="8"/>
      <c r="J61" s="8"/>
      <c r="K61" s="9"/>
      <c r="L61" s="9"/>
      <c r="M61" s="26"/>
    </row>
    <row r="62" spans="1:16" s="162" customFormat="1" ht="17.25" customHeight="1">
      <c r="A62" s="398" t="s">
        <v>793</v>
      </c>
      <c r="D62" s="11"/>
      <c r="E62" s="11"/>
      <c r="F62" s="11"/>
      <c r="G62" s="417"/>
      <c r="H62" s="417"/>
      <c r="I62" s="417"/>
      <c r="J62" s="417"/>
      <c r="K62" s="417"/>
      <c r="L62" s="417"/>
      <c r="M62" s="417"/>
      <c r="N62" s="401"/>
      <c r="O62" s="216"/>
    </row>
    <row r="63" spans="1:16" s="162" customFormat="1" ht="12.75" customHeight="1">
      <c r="A63" s="399" t="s">
        <v>1169</v>
      </c>
      <c r="B63" s="253"/>
      <c r="D63" s="11"/>
      <c r="E63" s="11"/>
      <c r="F63" s="11"/>
      <c r="G63" s="417" t="s">
        <v>1170</v>
      </c>
      <c r="H63" s="417"/>
      <c r="I63" s="417"/>
      <c r="J63" s="417"/>
      <c r="K63" s="417"/>
      <c r="L63" s="417"/>
      <c r="M63" s="417"/>
      <c r="N63" s="402"/>
      <c r="O63" s="216"/>
    </row>
    <row r="64" spans="1:16" s="162" customFormat="1" ht="12.75" customHeight="1">
      <c r="A64" s="399" t="s">
        <v>1171</v>
      </c>
      <c r="B64" s="215"/>
      <c r="C64" s="216"/>
      <c r="D64" s="216"/>
      <c r="E64" s="14"/>
      <c r="F64" s="15"/>
      <c r="G64" s="457" t="s">
        <v>1172</v>
      </c>
      <c r="H64" s="457"/>
      <c r="I64" s="457"/>
      <c r="J64" s="457"/>
      <c r="K64" s="457"/>
      <c r="L64" s="457"/>
      <c r="M64" s="457"/>
      <c r="N64" s="402"/>
      <c r="O64" s="217"/>
    </row>
    <row r="65" spans="1:15" s="4" customFormat="1" ht="12.75" customHeight="1">
      <c r="A65" s="399" t="s">
        <v>1173</v>
      </c>
      <c r="B65" s="215"/>
      <c r="C65" s="18"/>
      <c r="D65" s="19"/>
      <c r="E65" s="19"/>
      <c r="F65" s="19"/>
      <c r="G65" s="20"/>
      <c r="H65" s="20"/>
      <c r="I65" s="20"/>
      <c r="J65" s="402"/>
      <c r="K65" s="21"/>
      <c r="L65" s="21"/>
      <c r="M65" s="27"/>
      <c r="N65" s="27"/>
      <c r="O65" s="22"/>
    </row>
    <row r="66" spans="1:15" s="162" customFormat="1" ht="12.75" customHeight="1">
      <c r="A66" s="399" t="s">
        <v>1174</v>
      </c>
      <c r="B66" s="215"/>
      <c r="E66" s="23"/>
      <c r="K66" s="217"/>
      <c r="L66" s="217"/>
      <c r="M66" s="400"/>
      <c r="N66" s="400"/>
    </row>
    <row r="67" spans="1:15">
      <c r="A67" s="399" t="s">
        <v>1175</v>
      </c>
      <c r="B67" s="255"/>
      <c r="C67" s="255"/>
      <c r="D67" s="255"/>
      <c r="E67" s="255"/>
      <c r="F67" s="255"/>
      <c r="G67" s="417"/>
      <c r="H67" s="417"/>
      <c r="I67" s="417"/>
      <c r="J67" s="417"/>
      <c r="K67" s="417"/>
      <c r="L67" s="417"/>
      <c r="M67" s="417"/>
      <c r="N67" s="28"/>
    </row>
    <row r="68" spans="1:15" ht="15" customHeight="1">
      <c r="A68" s="254"/>
      <c r="B68" s="254"/>
      <c r="C68" s="254"/>
      <c r="D68" s="254"/>
      <c r="E68" s="254"/>
      <c r="F68" s="254"/>
      <c r="G68" s="451" t="s">
        <v>1176</v>
      </c>
      <c r="H68" s="451"/>
      <c r="I68" s="451"/>
      <c r="J68" s="451"/>
      <c r="K68" s="451"/>
      <c r="L68" s="451"/>
      <c r="M68" s="451"/>
      <c r="N68" s="403"/>
    </row>
    <row r="69" spans="1:15" s="6" customFormat="1" ht="11.25">
      <c r="E69" s="7"/>
      <c r="G69" s="7"/>
      <c r="H69" s="8"/>
      <c r="I69" s="8"/>
      <c r="J69" s="8"/>
      <c r="K69" s="9"/>
      <c r="L69" s="9"/>
      <c r="M69" s="26"/>
    </row>
    <row r="70" spans="1:15" s="6" customFormat="1" ht="11.25">
      <c r="E70" s="7"/>
      <c r="G70" s="7"/>
      <c r="H70" s="8"/>
      <c r="I70" s="8"/>
      <c r="J70" s="8"/>
      <c r="K70" s="9"/>
      <c r="L70" s="9"/>
      <c r="M70" s="26"/>
    </row>
    <row r="71" spans="1:15" s="6" customFormat="1" ht="11.25">
      <c r="E71" s="7"/>
      <c r="G71" s="7"/>
      <c r="H71" s="8"/>
      <c r="I71" s="8"/>
      <c r="J71" s="8"/>
      <c r="K71" s="9"/>
      <c r="L71" s="9"/>
      <c r="M71" s="26"/>
    </row>
    <row r="72" spans="1:15" s="6" customFormat="1" ht="11.25">
      <c r="E72" s="7"/>
      <c r="G72" s="7"/>
      <c r="H72" s="8"/>
      <c r="I72" s="8"/>
      <c r="J72" s="8"/>
      <c r="K72" s="9"/>
      <c r="L72" s="9"/>
      <c r="M72" s="26"/>
    </row>
    <row r="73" spans="1:15" s="6" customFormat="1" ht="11.25">
      <c r="E73" s="7"/>
      <c r="G73" s="7"/>
      <c r="H73" s="8"/>
      <c r="I73" s="8"/>
      <c r="J73" s="8"/>
      <c r="K73" s="9"/>
      <c r="L73" s="9"/>
      <c r="M73" s="26"/>
    </row>
  </sheetData>
  <mergeCells count="18">
    <mergeCell ref="G68:M68"/>
    <mergeCell ref="G63:M63"/>
    <mergeCell ref="G67:M67"/>
    <mergeCell ref="J10:J11"/>
    <mergeCell ref="H10:H11"/>
    <mergeCell ref="G64:M64"/>
    <mergeCell ref="M10:M11"/>
    <mergeCell ref="G62:M62"/>
    <mergeCell ref="F11:G11"/>
    <mergeCell ref="D10:G10"/>
    <mergeCell ref="A5:M5"/>
    <mergeCell ref="A10:A12"/>
    <mergeCell ref="B10:B12"/>
    <mergeCell ref="C10:C12"/>
    <mergeCell ref="I10:I11"/>
    <mergeCell ref="C7:K7"/>
    <mergeCell ref="D11:E11"/>
    <mergeCell ref="K10:L10"/>
  </mergeCells>
  <phoneticPr fontId="0" type="noConversion"/>
  <pageMargins left="1.02" right="0.25" top="0.61" bottom="0" header="0" footer="0.25"/>
  <pageSetup paperSize="9" orientation="portrait" r:id="rId1"/>
  <headerFooter alignWithMargins="0">
    <oddFooter>&amp;CTrang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BIA</vt:lpstr>
      <vt:lpstr>TONG GIA DONG C.1c</vt:lpstr>
      <vt:lpstr>C ban</vt:lpstr>
      <vt:lpstr>CV 1x </vt:lpstr>
      <vt:lpstr>CVV</vt:lpstr>
      <vt:lpstr>CXV 1x </vt:lpstr>
      <vt:lpstr>CXV 2x</vt:lpstr>
      <vt:lpstr>CXV 3x</vt:lpstr>
      <vt:lpstr>CXV 3x+1 </vt:lpstr>
      <vt:lpstr>CXV 4x</vt:lpstr>
      <vt:lpstr>CXV 5x</vt:lpstr>
      <vt:lpstr>DSTA 3x+1x</vt:lpstr>
      <vt:lpstr>CXV 3x+2x</vt:lpstr>
      <vt:lpstr>DSTA 4x(2)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 Phuong</dc:creator>
  <cp:lastModifiedBy>Admin</cp:lastModifiedBy>
  <cp:lastPrinted>2017-12-26T09:56:45Z</cp:lastPrinted>
  <dcterms:created xsi:type="dcterms:W3CDTF">2008-03-19T07:44:01Z</dcterms:created>
  <dcterms:modified xsi:type="dcterms:W3CDTF">2017-12-28T02:25:10Z</dcterms:modified>
</cp:coreProperties>
</file>